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9420" windowHeight="4500" tabRatio="599" activeTab="2"/>
  </bookViews>
  <sheets>
    <sheet name="Fedlap1" sheetId="15" r:id="rId1"/>
    <sheet name="össz. fedőlap" sheetId="11" r:id="rId2"/>
    <sheet name="Önk-Phiv" sheetId="14" r:id="rId3"/>
    <sheet name="Ovi-CsaNa" sheetId="9" r:id="rId4"/>
    <sheet name="Könyvtár" sheetId="10" state="hidden" r:id="rId5"/>
  </sheets>
  <definedNames>
    <definedName name="_xlnm.Print_Area" localSheetId="4">Könyvtár!$A$1:$J$47</definedName>
    <definedName name="_xlnm.Print_Area" localSheetId="3">'Ovi-CsaNa'!$A$1:$I$41</definedName>
    <definedName name="_xlnm.Print_Area" localSheetId="2">'Önk-Phiv'!$A$1:$I$41</definedName>
    <definedName name="_xlnm.Print_Area" localSheetId="1">'össz. fedőlap'!$A$1:$F$41</definedName>
  </definedNames>
  <calcPr calcId="125725"/>
</workbook>
</file>

<file path=xl/calcChain.xml><?xml version="1.0" encoding="utf-8"?>
<calcChain xmlns="http://schemas.openxmlformats.org/spreadsheetml/2006/main">
  <c r="D25" i="14"/>
  <c r="D25" i="11" s="1"/>
  <c r="H10" i="14"/>
  <c r="H25"/>
  <c r="G25"/>
  <c r="F25"/>
  <c r="E25"/>
  <c r="E25" i="11" s="1"/>
  <c r="C25" i="14"/>
  <c r="C25" i="11"/>
  <c r="H25" i="9"/>
  <c r="G25"/>
  <c r="F25"/>
  <c r="E25"/>
  <c r="D25"/>
  <c r="C25"/>
  <c r="E22" i="11"/>
  <c r="D22"/>
  <c r="C22"/>
  <c r="E12"/>
  <c r="D12"/>
  <c r="C12"/>
  <c r="D37"/>
  <c r="D34"/>
  <c r="D33"/>
  <c r="D32"/>
  <c r="D31"/>
  <c r="D30"/>
  <c r="D28"/>
  <c r="D27"/>
  <c r="D26"/>
  <c r="D24"/>
  <c r="D23"/>
  <c r="D21"/>
  <c r="D19"/>
  <c r="D18"/>
  <c r="D17"/>
  <c r="D16"/>
  <c r="D14"/>
  <c r="D11"/>
  <c r="D9"/>
  <c r="D8"/>
  <c r="C34"/>
  <c r="C37"/>
  <c r="C33"/>
  <c r="C32"/>
  <c r="C31"/>
  <c r="C30"/>
  <c r="C28"/>
  <c r="C27"/>
  <c r="C26"/>
  <c r="C24"/>
  <c r="C23"/>
  <c r="C21"/>
  <c r="C20"/>
  <c r="C19"/>
  <c r="C18"/>
  <c r="C17"/>
  <c r="C16"/>
  <c r="C14"/>
  <c r="C13"/>
  <c r="C11"/>
  <c r="C9"/>
  <c r="C8"/>
  <c r="H29" i="14"/>
  <c r="H15"/>
  <c r="H7"/>
  <c r="H29" i="9"/>
  <c r="H15"/>
  <c r="H6" s="1"/>
  <c r="H10"/>
  <c r="H7"/>
  <c r="E9" i="11"/>
  <c r="H33" i="10"/>
  <c r="H28"/>
  <c r="H23"/>
  <c r="H14"/>
  <c r="H10"/>
  <c r="H7"/>
  <c r="H6"/>
  <c r="H42"/>
  <c r="H44"/>
  <c r="E8" i="11"/>
  <c r="E37"/>
  <c r="E34"/>
  <c r="E33"/>
  <c r="E32"/>
  <c r="E31"/>
  <c r="E30"/>
  <c r="E28"/>
  <c r="E27"/>
  <c r="E26"/>
  <c r="E24"/>
  <c r="E23"/>
  <c r="E21"/>
  <c r="E20"/>
  <c r="E19"/>
  <c r="E18"/>
  <c r="E17"/>
  <c r="E16"/>
  <c r="E14"/>
  <c r="E13"/>
  <c r="E11"/>
  <c r="E33" i="10"/>
  <c r="E28"/>
  <c r="E23"/>
  <c r="E14"/>
  <c r="E10"/>
  <c r="E7"/>
  <c r="G29" i="9"/>
  <c r="F29"/>
  <c r="G15"/>
  <c r="F15"/>
  <c r="G10"/>
  <c r="F10"/>
  <c r="G7"/>
  <c r="F7"/>
  <c r="F6"/>
  <c r="F36"/>
  <c r="E29"/>
  <c r="D29"/>
  <c r="C29"/>
  <c r="E15"/>
  <c r="E7"/>
  <c r="E10"/>
  <c r="D15"/>
  <c r="C15"/>
  <c r="D10"/>
  <c r="C10"/>
  <c r="D7"/>
  <c r="C7"/>
  <c r="E29" i="14"/>
  <c r="E15"/>
  <c r="E10"/>
  <c r="E7"/>
  <c r="G33" i="10"/>
  <c r="F33"/>
  <c r="G28"/>
  <c r="F28"/>
  <c r="G23"/>
  <c r="F23"/>
  <c r="G14"/>
  <c r="F14"/>
  <c r="G10"/>
  <c r="F10"/>
  <c r="G7"/>
  <c r="G6"/>
  <c r="G42"/>
  <c r="G44"/>
  <c r="F7"/>
  <c r="D13" i="11"/>
  <c r="D20"/>
  <c r="D28" i="10"/>
  <c r="C10" i="14"/>
  <c r="F15"/>
  <c r="G29"/>
  <c r="F29"/>
  <c r="G15"/>
  <c r="G10"/>
  <c r="F10"/>
  <c r="G7"/>
  <c r="F7"/>
  <c r="D33" i="10"/>
  <c r="C33"/>
  <c r="C28"/>
  <c r="D23"/>
  <c r="C23"/>
  <c r="D14"/>
  <c r="C14"/>
  <c r="D10"/>
  <c r="C10"/>
  <c r="D7"/>
  <c r="D6"/>
  <c r="D42"/>
  <c r="D44"/>
  <c r="C7"/>
  <c r="D29" i="14"/>
  <c r="D29" i="11" s="1"/>
  <c r="C29" i="14"/>
  <c r="C29" i="11"/>
  <c r="D15" i="14"/>
  <c r="C15"/>
  <c r="D10"/>
  <c r="D7"/>
  <c r="C7"/>
  <c r="F6" i="10"/>
  <c r="F42"/>
  <c r="F44"/>
  <c r="E6"/>
  <c r="E42"/>
  <c r="E44"/>
  <c r="C6"/>
  <c r="C42"/>
  <c r="C44"/>
  <c r="C6" i="9"/>
  <c r="C36"/>
  <c r="C38"/>
  <c r="F38"/>
  <c r="C15" i="11"/>
  <c r="C6" i="14"/>
  <c r="C36"/>
  <c r="C38"/>
  <c r="C10" i="11"/>
  <c r="C7"/>
  <c r="F6" i="14"/>
  <c r="C6" i="11"/>
  <c r="F36" i="14"/>
  <c r="F38"/>
  <c r="C36" i="11"/>
  <c r="C38" s="1"/>
  <c r="G6" i="14" l="1"/>
  <c r="G36" s="1"/>
  <c r="G38" s="1"/>
  <c r="E6"/>
  <c r="E36" s="1"/>
  <c r="E38" s="1"/>
  <c r="E7" i="11"/>
  <c r="H6" i="14"/>
  <c r="H36" s="1"/>
  <c r="H38" s="1"/>
  <c r="E6" i="9"/>
  <c r="E36" s="1"/>
  <c r="E38" s="1"/>
  <c r="E29" i="11"/>
  <c r="D10"/>
  <c r="D6" i="14"/>
  <c r="D36" s="1"/>
  <c r="D38" s="1"/>
  <c r="E15" i="11"/>
  <c r="D15"/>
  <c r="E10"/>
  <c r="D6" i="9"/>
  <c r="D36" s="1"/>
  <c r="D38" s="1"/>
  <c r="D7" i="11"/>
  <c r="G6" i="9"/>
  <c r="H36"/>
  <c r="H38" s="1"/>
  <c r="E6" i="11" l="1"/>
  <c r="E36" s="1"/>
  <c r="E38" s="1"/>
  <c r="D6"/>
  <c r="D36" s="1"/>
  <c r="D38" s="1"/>
  <c r="G36" i="9"/>
  <c r="G38" s="1"/>
</calcChain>
</file>

<file path=xl/sharedStrings.xml><?xml version="1.0" encoding="utf-8"?>
<sst xmlns="http://schemas.openxmlformats.org/spreadsheetml/2006/main" count="326" uniqueCount="153">
  <si>
    <t>Kiadási jogcímek</t>
  </si>
  <si>
    <t xml:space="preserve">   1. Készletbeszerzés</t>
  </si>
  <si>
    <t xml:space="preserve">   2. Kommunikációs szolgáltatások</t>
  </si>
  <si>
    <t xml:space="preserve">   3. Szolgáltatási kiadások</t>
  </si>
  <si>
    <t xml:space="preserve">   4. Vásárolt közszolgáltatás</t>
  </si>
  <si>
    <t xml:space="preserve">   1. Különféle költségvetési befizetések</t>
  </si>
  <si>
    <t xml:space="preserve">   2. Adók, díjak befizetések</t>
  </si>
  <si>
    <t xml:space="preserve">   3. Kamatkiadások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</si>
  <si>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</si>
  <si>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</si>
  <si>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</si>
  <si>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</si>
  <si>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</si>
  <si>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</si>
  <si>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</si>
  <si>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</si>
  <si>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</si>
  <si>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</si>
  <si>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</si>
  <si>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</si>
  <si>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</si>
  <si>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</si>
  <si>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</si>
  <si>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</si>
  <si>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</si>
  <si>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</si>
  <si>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</si>
  <si>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</si>
  <si>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</si>
  <si>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</si>
  <si>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</si>
  <si>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</si>
  <si>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</si>
  <si>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</si>
  <si>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</si>
  <si>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</si>
  <si>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</si>
  <si>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</si>
  <si>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</si>
  <si>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</si>
  <si>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</si>
  <si>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</si>
  <si>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39.</t>
  </si>
  <si>
    <t>40.</t>
  </si>
  <si>
    <t>Függő, átfutó kiadások</t>
  </si>
  <si>
    <t>38.</t>
  </si>
  <si>
    <t>36.</t>
  </si>
  <si>
    <t>Mindösszesen</t>
  </si>
  <si>
    <t xml:space="preserve"> </t>
  </si>
  <si>
    <t>adatok ezer forintban!</t>
  </si>
  <si>
    <t>Sorszám</t>
  </si>
  <si>
    <t>10.</t>
  </si>
  <si>
    <t>11.</t>
  </si>
  <si>
    <t xml:space="preserve"> - 3 -</t>
  </si>
  <si>
    <t xml:space="preserve">Záró pénzkészlet </t>
  </si>
  <si>
    <t xml:space="preserve">  2. Táppénz hozzájárulás</t>
  </si>
  <si>
    <t xml:space="preserve">  3.  Munkaadókat terhelő egyéb járulékok</t>
  </si>
  <si>
    <t xml:space="preserve"> - 1 -</t>
  </si>
  <si>
    <t xml:space="preserve">   6. Általános forgalmi adó</t>
  </si>
  <si>
    <t xml:space="preserve">   5. Továbbszámlázott szolgáltatások</t>
  </si>
  <si>
    <t xml:space="preserve">   7. Kiküldetési-, reprezentáció-,reklám kiadás</t>
  </si>
  <si>
    <t xml:space="preserve">  8. Egyéb dologi kiadások</t>
  </si>
  <si>
    <t>Költségvetési kiadások</t>
  </si>
  <si>
    <t>Finanszírozási kiadások</t>
  </si>
  <si>
    <t>I. Müködési költségvetés kiadásai (A+…+F)</t>
  </si>
  <si>
    <t xml:space="preserve">  1. Lakosságnak juttattott támogatások</t>
  </si>
  <si>
    <t xml:space="preserve">  2. Működési célú pénzmaradvány átadás</t>
  </si>
  <si>
    <t xml:space="preserve">  3. Működési célú támogatásértékű kiadások</t>
  </si>
  <si>
    <t xml:space="preserve">  4. Működési célú pénzeszköz átadás ÁH-on kívülre</t>
  </si>
  <si>
    <t>III. Tartalékok</t>
  </si>
  <si>
    <t>IV. Költségvetési szervek finanszírozása</t>
  </si>
  <si>
    <t xml:space="preserve">  1. Intézményi beruházások</t>
  </si>
  <si>
    <t xml:space="preserve">  2. Felújítások</t>
  </si>
  <si>
    <t xml:space="preserve">  3. Beruházások, felújítások ÁFA</t>
  </si>
  <si>
    <t xml:space="preserve">  4. Felhalmozási célú pénzeszköz átadás ÁH-on kívülre</t>
  </si>
  <si>
    <t xml:space="preserve">  5. Pénzügyi befektetések kiadásai</t>
  </si>
  <si>
    <t>Kiadások összesen (37+38)</t>
  </si>
  <si>
    <t>II.  Felhalmozási költségvetés kiadásai (1+…+5)</t>
  </si>
  <si>
    <t xml:space="preserve"> A./ Személyi juttatások (1+…+2)</t>
  </si>
  <si>
    <t xml:space="preserve"> B./  Munkaadókat terhelő járulékok (1+…+3)</t>
  </si>
  <si>
    <t xml:space="preserve"> C./ Dologi kiadások (1+…+8)</t>
  </si>
  <si>
    <t xml:space="preserve"> D./ Egyéb folyó kiadások (1+…+3)</t>
  </si>
  <si>
    <t xml:space="preserve"> E./ Ellátottak pénzbeli juttatásai</t>
  </si>
  <si>
    <t xml:space="preserve"> F./ Egyéb működési célú kiadások (1+…4)</t>
  </si>
  <si>
    <t xml:space="preserve">   1. Foglalkoztatottak személyi juttatásai</t>
  </si>
  <si>
    <t xml:space="preserve">   2. Külső személyi juttatások</t>
  </si>
  <si>
    <t>Önkormányzat</t>
  </si>
  <si>
    <t xml:space="preserve">  1. Szociális hozzájárulási adó</t>
  </si>
  <si>
    <t>Polgármesteri Hivatal</t>
  </si>
  <si>
    <t>Családi Napközi</t>
  </si>
  <si>
    <t xml:space="preserve"> - 2 - </t>
  </si>
  <si>
    <t>Napsugár Óvoda</t>
  </si>
  <si>
    <t>Délegyháza Község Önkormányzata</t>
  </si>
  <si>
    <t xml:space="preserve">és Intézményei </t>
  </si>
  <si>
    <t xml:space="preserve">2014.évi költségvetési kiadások intézményenként </t>
  </si>
  <si>
    <t xml:space="preserve"> 1.1.2. sz. melléklet</t>
  </si>
  <si>
    <t>2014. évi eredeti ei.</t>
  </si>
  <si>
    <t xml:space="preserve">2014. évi eredeti ei. </t>
  </si>
  <si>
    <t xml:space="preserve">I. Müködési költségvetés kiadásai </t>
  </si>
  <si>
    <t xml:space="preserve"> 1.  Személyi juttatások </t>
  </si>
  <si>
    <t xml:space="preserve">   a.  Foglalkoztatottak személyi juttatásai</t>
  </si>
  <si>
    <t xml:space="preserve">   b.  Külső személyi juttatások</t>
  </si>
  <si>
    <t xml:space="preserve"> 2.  Munkaadókat terhelő járulékok</t>
  </si>
  <si>
    <t xml:space="preserve">  a. Szociális hozzájárulási adó</t>
  </si>
  <si>
    <t xml:space="preserve">  b. Eho</t>
  </si>
  <si>
    <t xml:space="preserve">  c. Táppénz hozzájárulás</t>
  </si>
  <si>
    <t xml:space="preserve">  d.  Munkaadói SZJA</t>
  </si>
  <si>
    <t xml:space="preserve"> 3.  Dologi kiadások </t>
  </si>
  <si>
    <t xml:space="preserve">   a. Készletbeszerzés</t>
  </si>
  <si>
    <t xml:space="preserve">   b. Kommunikációs szolgáltatások</t>
  </si>
  <si>
    <t xml:space="preserve">   c. Szolgáltatási kiadások</t>
  </si>
  <si>
    <t xml:space="preserve">   d. Általános forgalmi adó</t>
  </si>
  <si>
    <t xml:space="preserve">   e. Kiküldetési-, reklám kiadások</t>
  </si>
  <si>
    <t xml:space="preserve">   f. Egyéb dologi kiadások</t>
  </si>
  <si>
    <t xml:space="preserve"> 4. Ellátottak pénzbeli juttatásai </t>
  </si>
  <si>
    <t xml:space="preserve"> 5. Működési célú kiadások </t>
  </si>
  <si>
    <t xml:space="preserve">    e. Kiküldetési-, reklám kiadások</t>
  </si>
  <si>
    <t xml:space="preserve">    f. Egyéb dologi kiadások</t>
  </si>
  <si>
    <t xml:space="preserve">   g. Díjak, egyéb befizetések</t>
  </si>
  <si>
    <t xml:space="preserve">   h. Kamat kiadások</t>
  </si>
  <si>
    <t xml:space="preserve">   a. Működési célú támogatások ÁH.belülre</t>
  </si>
  <si>
    <t xml:space="preserve">   b. Működési célú támogatások ÁH.kívülre</t>
  </si>
  <si>
    <t xml:space="preserve">   c. Visszatérítendő támog., kölcsönök ÁH.kívülre</t>
  </si>
  <si>
    <t>II.  Felhalmozási költségvetés kiadásai</t>
  </si>
  <si>
    <t xml:space="preserve">  4. Egyéb felhalmozási kiadások </t>
  </si>
  <si>
    <t xml:space="preserve">Kiadások összesen </t>
  </si>
  <si>
    <t xml:space="preserve"> 1. Személyi juttatások </t>
  </si>
  <si>
    <t xml:space="preserve">   a. Foglalkoztatottak személyi juttatásai</t>
  </si>
  <si>
    <t xml:space="preserve"> 2.  Munkaadókat terhelő járulékok </t>
  </si>
  <si>
    <t xml:space="preserve">  d. Munkaadói SZJA</t>
  </si>
  <si>
    <t xml:space="preserve"> 3. Dologi kiadások </t>
  </si>
  <si>
    <t xml:space="preserve"> 4. Ellátottak pénzbeli juttatásai</t>
  </si>
  <si>
    <t xml:space="preserve">  a. Működési célú támogatások ÁH.belülre</t>
  </si>
  <si>
    <t xml:space="preserve">  b.  Működési célú támogatások ÁH.kívülre</t>
  </si>
  <si>
    <t xml:space="preserve">  c.  Visszatérítendő támog., kölcsönök ÁH.kívülre</t>
  </si>
  <si>
    <t xml:space="preserve">II.  Felhalmozási költségvetés kiadásai </t>
  </si>
  <si>
    <t>Finanszírozási kiadások- hitel törlesztés</t>
  </si>
  <si>
    <t>I. Müködési költségvetés kiadásai</t>
  </si>
  <si>
    <t xml:space="preserve">   b. Külső személyi juttatások</t>
  </si>
  <si>
    <t xml:space="preserve">   g. Díjak, egyéb befizetések </t>
  </si>
  <si>
    <t xml:space="preserve">   h. Kamat kiadások </t>
  </si>
  <si>
    <t xml:space="preserve"> 4. Ellátottak pénzbeli juttatlásai </t>
  </si>
  <si>
    <t xml:space="preserve">  b. Működési célú támogatások ÁH.kívülre</t>
  </si>
  <si>
    <t xml:space="preserve">  c. Visszatérítendő támog., kölcsönök ÁH.kívülre</t>
  </si>
  <si>
    <t xml:space="preserve">  4. Egyéb felhalmozási kiadások</t>
  </si>
  <si>
    <t>Finanszírozási kiadások- hitel törlesztés-betét</t>
  </si>
  <si>
    <t xml:space="preserve">Finanszírozási kiadások- hitel törlesztés-betét </t>
  </si>
  <si>
    <t xml:space="preserve">2015. évi költségvetési kiadások </t>
  </si>
  <si>
    <t xml:space="preserve">Délegyháza Község Önkormányzat 2015. évi költségvetési kiadások </t>
  </si>
  <si>
    <t>2014. évi várható telj.</t>
  </si>
  <si>
    <t>2015. évi terv</t>
  </si>
  <si>
    <t xml:space="preserve">2015.évi költségvetési kiadások intézményenként </t>
  </si>
  <si>
    <t>2014. évi  várható telj.</t>
  </si>
</sst>
</file>

<file path=xl/styles.xml><?xml version="1.0" encoding="utf-8"?>
<styleSheet xmlns="http://schemas.openxmlformats.org/spreadsheetml/2006/main">
  <fonts count="29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1"/>
      <color indexed="12"/>
      <name val="Arial CE"/>
      <family val="2"/>
      <charset val="238"/>
    </font>
    <font>
      <sz val="11"/>
      <color indexed="12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4"/>
      <name val="Arial CE"/>
      <family val="2"/>
      <charset val="238"/>
    </font>
    <font>
      <sz val="10"/>
      <color indexed="12"/>
      <name val="Arial CE"/>
      <charset val="238"/>
    </font>
    <font>
      <sz val="11"/>
      <color indexed="12"/>
      <name val="Arial CE"/>
      <charset val="238"/>
    </font>
    <font>
      <b/>
      <sz val="14"/>
      <name val="Arial CE"/>
      <charset val="238"/>
    </font>
    <font>
      <sz val="13"/>
      <name val="Arial CE"/>
      <charset val="238"/>
    </font>
    <font>
      <sz val="14"/>
      <name val="Arial CE"/>
      <charset val="238"/>
    </font>
    <font>
      <b/>
      <sz val="13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0"/>
      <color theme="4" tint="-0.249977111117893"/>
      <name val="Arial CE"/>
      <charset val="238"/>
    </font>
    <font>
      <sz val="11"/>
      <color theme="4" tint="-0.249977111117893"/>
      <name val="Arial CE"/>
      <family val="2"/>
      <charset val="238"/>
    </font>
    <font>
      <sz val="10"/>
      <color rgb="FF0070C0"/>
      <name val="Arial CE"/>
      <charset val="238"/>
    </font>
    <font>
      <sz val="11"/>
      <color rgb="FF0070C0"/>
      <name val="Arial CE"/>
      <family val="2"/>
      <charset val="238"/>
    </font>
    <font>
      <sz val="11"/>
      <color rgb="FF0070C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6" fillId="0" borderId="1" xfId="0" applyFont="1" applyBorder="1"/>
    <xf numFmtId="0" fontId="7" fillId="0" borderId="1" xfId="0" applyFont="1" applyBorder="1"/>
    <xf numFmtId="0" fontId="6" fillId="0" borderId="0" xfId="0" applyFont="1"/>
    <xf numFmtId="0" fontId="7" fillId="0" borderId="0" xfId="0" applyFont="1"/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/>
    <xf numFmtId="0" fontId="10" fillId="0" borderId="1" xfId="0" applyFont="1" applyBorder="1"/>
    <xf numFmtId="0" fontId="12" fillId="0" borderId="3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2" fontId="7" fillId="0" borderId="0" xfId="0" applyNumberFormat="1" applyFont="1" applyBorder="1"/>
    <xf numFmtId="3" fontId="8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2" fontId="6" fillId="0" borderId="0" xfId="0" applyNumberFormat="1" applyFont="1" applyBorder="1"/>
    <xf numFmtId="0" fontId="3" fillId="0" borderId="0" xfId="0" applyFont="1" applyBorder="1" applyAlignment="1">
      <alignment horizontal="center" vertical="center" wrapText="1"/>
    </xf>
    <xf numFmtId="2" fontId="8" fillId="0" borderId="2" xfId="0" applyNumberFormat="1" applyFont="1" applyBorder="1"/>
    <xf numFmtId="2" fontId="9" fillId="0" borderId="0" xfId="0" applyNumberFormat="1" applyFont="1" applyBorder="1"/>
    <xf numFmtId="0" fontId="12" fillId="0" borderId="0" xfId="0" applyFont="1" applyAlignment="1">
      <alignment horizontal="center"/>
    </xf>
    <xf numFmtId="0" fontId="2" fillId="0" borderId="1" xfId="0" applyFont="1" applyBorder="1" applyAlignment="1">
      <alignment horizontal="right" vertical="center"/>
    </xf>
    <xf numFmtId="2" fontId="8" fillId="0" borderId="2" xfId="0" applyNumberFormat="1" applyFont="1" applyBorder="1" applyAlignment="1">
      <alignment vertical="center"/>
    </xf>
    <xf numFmtId="2" fontId="7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2" fillId="0" borderId="0" xfId="0" applyFont="1" applyAlignment="1"/>
    <xf numFmtId="0" fontId="0" fillId="0" borderId="3" xfId="0" applyBorder="1" applyAlignment="1">
      <alignment horizontal="center"/>
    </xf>
    <xf numFmtId="0" fontId="1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2" fontId="7" fillId="0" borderId="2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3" fontId="9" fillId="0" borderId="1" xfId="0" applyNumberFormat="1" applyFont="1" applyBorder="1"/>
    <xf numFmtId="3" fontId="10" fillId="0" borderId="1" xfId="0" applyNumberFormat="1" applyFont="1" applyBorder="1"/>
    <xf numFmtId="3" fontId="10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11" fillId="0" borderId="1" xfId="0" applyNumberFormat="1" applyFont="1" applyBorder="1"/>
    <xf numFmtId="3" fontId="14" fillId="0" borderId="1" xfId="0" applyNumberFormat="1" applyFont="1" applyBorder="1"/>
    <xf numFmtId="0" fontId="2" fillId="0" borderId="4" xfId="0" applyFont="1" applyBorder="1" applyAlignment="1">
      <alignment horizontal="right"/>
    </xf>
    <xf numFmtId="0" fontId="2" fillId="0" borderId="4" xfId="0" applyFont="1" applyBorder="1"/>
    <xf numFmtId="3" fontId="10" fillId="0" borderId="4" xfId="0" applyNumberFormat="1" applyFont="1" applyBorder="1"/>
    <xf numFmtId="0" fontId="10" fillId="0" borderId="4" xfId="0" applyFont="1" applyBorder="1"/>
    <xf numFmtId="2" fontId="8" fillId="0" borderId="0" xfId="0" applyNumberFormat="1" applyFont="1" applyBorder="1"/>
    <xf numFmtId="3" fontId="0" fillId="0" borderId="0" xfId="0" applyNumberFormat="1"/>
    <xf numFmtId="0" fontId="16" fillId="0" borderId="0" xfId="0" applyFont="1"/>
    <xf numFmtId="0" fontId="16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2" fontId="1" fillId="0" borderId="2" xfId="0" applyNumberFormat="1" applyFont="1" applyBorder="1"/>
    <xf numFmtId="2" fontId="11" fillId="0" borderId="2" xfId="0" applyNumberFormat="1" applyFont="1" applyBorder="1"/>
    <xf numFmtId="2" fontId="1" fillId="0" borderId="0" xfId="0" applyNumberFormat="1" applyFont="1" applyBorder="1"/>
    <xf numFmtId="0" fontId="2" fillId="0" borderId="0" xfId="0" applyFont="1" applyBorder="1"/>
    <xf numFmtId="0" fontId="20" fillId="0" borderId="0" xfId="0" applyFont="1"/>
    <xf numFmtId="3" fontId="22" fillId="0" borderId="1" xfId="0" applyNumberFormat="1" applyFont="1" applyBorder="1"/>
    <xf numFmtId="0" fontId="24" fillId="0" borderId="1" xfId="0" applyFont="1" applyBorder="1"/>
    <xf numFmtId="3" fontId="25" fillId="0" borderId="1" xfId="0" applyNumberFormat="1" applyFont="1" applyBorder="1"/>
    <xf numFmtId="0" fontId="26" fillId="0" borderId="1" xfId="0" applyFont="1" applyBorder="1"/>
    <xf numFmtId="3" fontId="27" fillId="0" borderId="1" xfId="0" applyNumberFormat="1" applyFont="1" applyBorder="1"/>
    <xf numFmtId="4" fontId="23" fillId="0" borderId="1" xfId="0" applyNumberFormat="1" applyFont="1" applyBorder="1"/>
    <xf numFmtId="4" fontId="8" fillId="0" borderId="1" xfId="0" applyNumberFormat="1" applyFont="1" applyBorder="1"/>
    <xf numFmtId="3" fontId="28" fillId="0" borderId="1" xfId="0" applyNumberFormat="1" applyFont="1" applyBorder="1"/>
    <xf numFmtId="0" fontId="18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5" xfId="0" applyFont="1" applyBorder="1" applyAlignment="1">
      <alignment vertical="center" textRotation="90" wrapText="1"/>
    </xf>
    <xf numFmtId="0" fontId="0" fillId="0" borderId="6" xfId="0" applyBorder="1" applyAlignment="1">
      <alignment vertical="center" textRotation="90"/>
    </xf>
    <xf numFmtId="0" fontId="0" fillId="0" borderId="3" xfId="0" applyBorder="1" applyAlignment="1">
      <alignment horizontal="right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0" borderId="1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18"/>
  <sheetViews>
    <sheetView workbookViewId="0">
      <selection activeCell="H21" sqref="H21"/>
    </sheetView>
  </sheetViews>
  <sheetFormatPr defaultRowHeight="12.75"/>
  <sheetData>
    <row r="3" spans="1:14" ht="14.25" customHeight="1">
      <c r="L3" s="72" t="s">
        <v>95</v>
      </c>
      <c r="M3" s="72"/>
    </row>
    <row r="6" spans="1:14">
      <c r="E6" s="62"/>
      <c r="F6" s="62"/>
    </row>
    <row r="12" spans="1:14" ht="18.75" customHeight="1">
      <c r="A12" s="73" t="s">
        <v>92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</row>
    <row r="13" spans="1:14" ht="16.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</row>
    <row r="14" spans="1:14" ht="18" customHeight="1">
      <c r="A14" s="74" t="s">
        <v>93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ht="16.5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</row>
    <row r="16" spans="1:14" ht="26.25" customHeight="1">
      <c r="A16" s="75" t="s">
        <v>147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</row>
    <row r="17" spans="1:14" ht="26.25" customHeight="1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18" spans="1:14" ht="16.5">
      <c r="A18" s="71" t="s">
        <v>47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</row>
  </sheetData>
  <mergeCells count="5">
    <mergeCell ref="A18:N18"/>
    <mergeCell ref="L3:M3"/>
    <mergeCell ref="A12:N12"/>
    <mergeCell ref="A14:N14"/>
    <mergeCell ref="A16:N16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1"/>
  <sheetViews>
    <sheetView view="pageBreakPreview" zoomScale="90" zoomScaleNormal="75" zoomScaleSheetLayoutView="75" workbookViewId="0">
      <selection activeCell="B39" sqref="B39"/>
    </sheetView>
  </sheetViews>
  <sheetFormatPr defaultRowHeight="12.75"/>
  <cols>
    <col min="1" max="1" width="5" customWidth="1"/>
    <col min="2" max="2" width="46.42578125" customWidth="1"/>
    <col min="3" max="3" width="17" customWidth="1"/>
    <col min="4" max="4" width="17.5703125" customWidth="1"/>
    <col min="5" max="5" width="14.140625" customWidth="1"/>
    <col min="6" max="6" width="12.7109375" style="4" customWidth="1"/>
    <col min="7" max="7" width="0.85546875" style="4" customWidth="1"/>
    <col min="8" max="13" width="12.7109375" customWidth="1"/>
  </cols>
  <sheetData>
    <row r="1" spans="1:11" ht="18">
      <c r="A1" s="76" t="s">
        <v>148</v>
      </c>
      <c r="B1" s="76"/>
      <c r="C1" s="76"/>
      <c r="D1" s="76"/>
      <c r="E1" s="76"/>
      <c r="F1" s="76"/>
      <c r="G1" s="31"/>
      <c r="H1" s="31"/>
      <c r="I1" s="31"/>
      <c r="J1" s="31"/>
      <c r="K1" s="31"/>
    </row>
    <row r="2" spans="1:11" ht="14.25" customHeight="1">
      <c r="D2" s="79" t="s">
        <v>49</v>
      </c>
      <c r="E2" s="79"/>
      <c r="F2" s="11"/>
      <c r="G2" s="11"/>
    </row>
    <row r="3" spans="1:11" ht="9.75" customHeight="1">
      <c r="A3" s="77" t="s">
        <v>50</v>
      </c>
      <c r="B3" s="80" t="s">
        <v>0</v>
      </c>
      <c r="C3" s="82" t="s">
        <v>47</v>
      </c>
      <c r="D3" s="83"/>
      <c r="E3" s="84"/>
      <c r="F3" s="12"/>
      <c r="G3" s="13"/>
    </row>
    <row r="4" spans="1:11" ht="24" customHeight="1">
      <c r="A4" s="78"/>
      <c r="B4" s="81"/>
      <c r="C4" s="5" t="s">
        <v>96</v>
      </c>
      <c r="D4" s="5" t="s">
        <v>149</v>
      </c>
      <c r="E4" s="5" t="s">
        <v>150</v>
      </c>
      <c r="F4" s="14"/>
      <c r="G4" s="21"/>
    </row>
    <row r="5" spans="1:11" s="20" customFormat="1" ht="12">
      <c r="A5" s="18">
        <v>1</v>
      </c>
      <c r="B5" s="18">
        <v>2</v>
      </c>
      <c r="C5" s="18">
        <v>3</v>
      </c>
      <c r="D5" s="18">
        <v>4</v>
      </c>
      <c r="E5" s="18">
        <v>6</v>
      </c>
      <c r="F5" s="19"/>
      <c r="G5" s="22"/>
    </row>
    <row r="6" spans="1:11" s="10" customFormat="1" ht="15">
      <c r="A6" s="3" t="s">
        <v>8</v>
      </c>
      <c r="B6" s="8" t="s">
        <v>98</v>
      </c>
      <c r="C6" s="24">
        <f>'Önk-Phiv'!C6+'Önk-Phiv'!F6+'Ovi-CsaNa'!C6+'Ovi-CsaNa'!F6+Könyvtár!C6+Könyvtár!F6</f>
        <v>463412</v>
      </c>
      <c r="D6" s="24">
        <f>'Önk-Phiv'!D6+'Önk-Phiv'!G6+'Ovi-CsaNa'!D6+'Ovi-CsaNa'!G6+Könyvtár!D6+Könyvtár!G6</f>
        <v>480637</v>
      </c>
      <c r="E6" s="24">
        <f>'Önk-Phiv'!E6+'Önk-Phiv'!H6+'Ovi-CsaNa'!E6+'Ovi-CsaNa'!H6+Könyvtár!E6+Könyvtár!H6</f>
        <v>411426</v>
      </c>
      <c r="F6" s="15"/>
      <c r="G6" s="23"/>
    </row>
    <row r="7" spans="1:11" s="9" customFormat="1" ht="15">
      <c r="A7" s="3" t="s">
        <v>9</v>
      </c>
      <c r="B7" s="7" t="s">
        <v>99</v>
      </c>
      <c r="C7" s="24">
        <f>'Önk-Phiv'!C7+'Önk-Phiv'!F7+'Ovi-CsaNa'!C7+'Ovi-CsaNa'!F7+Könyvtár!C7+Könyvtár!F7</f>
        <v>153610</v>
      </c>
      <c r="D7" s="24">
        <f>'Önk-Phiv'!D7+'Önk-Phiv'!G7+'Ovi-CsaNa'!D7+'Ovi-CsaNa'!G7+Könyvtár!D7+Könyvtár!G7</f>
        <v>177560</v>
      </c>
      <c r="E7" s="24">
        <f>'Önk-Phiv'!E7+'Önk-Phiv'!H7+'Ovi-CsaNa'!E7+'Ovi-CsaNa'!H7+Könyvtár!E7+Könyvtár!H7</f>
        <v>177288</v>
      </c>
      <c r="F7" s="15"/>
      <c r="G7" s="23"/>
    </row>
    <row r="8" spans="1:11" ht="14.45" customHeight="1">
      <c r="A8" s="3" t="s">
        <v>10</v>
      </c>
      <c r="B8" s="1" t="s">
        <v>100</v>
      </c>
      <c r="C8" s="24">
        <f>'Önk-Phiv'!C8+'Önk-Phiv'!F8+'Ovi-CsaNa'!C8+'Ovi-CsaNa'!F8+Könyvtár!C8+Könyvtár!F8</f>
        <v>147936</v>
      </c>
      <c r="D8" s="24">
        <f>'Önk-Phiv'!D8+'Önk-Phiv'!G8+'Ovi-CsaNa'!D8+'Ovi-CsaNa'!G8+Könyvtár!D8+Könyvtár!G8</f>
        <v>168462</v>
      </c>
      <c r="E8" s="24">
        <f>'Önk-Phiv'!E8+'Önk-Phiv'!H8+'Ovi-CsaNa'!E8+'Ovi-CsaNa'!H8+Könyvtár!E8+Könyvtár!H8</f>
        <v>170333</v>
      </c>
      <c r="F8" s="15"/>
      <c r="G8" s="23"/>
    </row>
    <row r="9" spans="1:11" ht="15">
      <c r="A9" s="3" t="s">
        <v>11</v>
      </c>
      <c r="B9" s="1" t="s">
        <v>101</v>
      </c>
      <c r="C9" s="24">
        <f>'Önk-Phiv'!C9+'Önk-Phiv'!F9+'Ovi-CsaNa'!C9+'Ovi-CsaNa'!F9+Könyvtár!C9+Könyvtár!F9</f>
        <v>5674</v>
      </c>
      <c r="D9" s="24">
        <f>'Önk-Phiv'!D9+'Önk-Phiv'!G9+'Ovi-CsaNa'!D9+'Ovi-CsaNa'!G9+Könyvtár!D9+Könyvtár!G9</f>
        <v>9098</v>
      </c>
      <c r="E9" s="24">
        <f>'Önk-Phiv'!E9+'Önk-Phiv'!H9+'Ovi-CsaNa'!E9+'Ovi-CsaNa'!H9+Könyvtár!E9+Könyvtár!H9</f>
        <v>6955</v>
      </c>
      <c r="F9" s="15"/>
      <c r="G9" s="23"/>
    </row>
    <row r="10" spans="1:11" s="9" customFormat="1" ht="13.9" customHeight="1">
      <c r="A10" s="3" t="s">
        <v>12</v>
      </c>
      <c r="B10" s="7" t="s">
        <v>102</v>
      </c>
      <c r="C10" s="24">
        <f>'Önk-Phiv'!C10+'Önk-Phiv'!F10+'Ovi-CsaNa'!C10+'Ovi-CsaNa'!F10+Könyvtár!C10+Könyvtár!F10</f>
        <v>40847</v>
      </c>
      <c r="D10" s="24">
        <f>'Önk-Phiv'!D10+'Önk-Phiv'!G10+'Ovi-CsaNa'!D10+'Ovi-CsaNa'!G10+Könyvtár!D10+Könyvtár!G10</f>
        <v>43080</v>
      </c>
      <c r="E10" s="24">
        <f>'Önk-Phiv'!E10+'Önk-Phiv'!H10+'Ovi-CsaNa'!E10+'Ovi-CsaNa'!H10+Könyvtár!E10+Könyvtár!H10</f>
        <v>47490</v>
      </c>
      <c r="F10" s="15"/>
      <c r="G10" s="23"/>
    </row>
    <row r="11" spans="1:11" ht="15">
      <c r="A11" s="3" t="s">
        <v>13</v>
      </c>
      <c r="B11" s="1" t="s">
        <v>103</v>
      </c>
      <c r="C11" s="24">
        <f>'Önk-Phiv'!C11+'Önk-Phiv'!F11+'Ovi-CsaNa'!C11+'Ovi-CsaNa'!F11+Könyvtár!C11+Könyvtár!F11</f>
        <v>38441</v>
      </c>
      <c r="D11" s="24">
        <f>'Önk-Phiv'!D11+'Önk-Phiv'!G11+'Ovi-CsaNa'!D11+'Ovi-CsaNa'!G11+Könyvtár!D11+Könyvtár!G11</f>
        <v>39094</v>
      </c>
      <c r="E11" s="24">
        <f>'Önk-Phiv'!E11+'Önk-Phiv'!H11+'Ovi-CsaNa'!E11+'Ovi-CsaNa'!H11+Könyvtár!E11+Könyvtár!H11</f>
        <v>45030</v>
      </c>
      <c r="F11" s="15"/>
      <c r="G11" s="23"/>
    </row>
    <row r="12" spans="1:11" ht="15">
      <c r="A12" s="3" t="s">
        <v>14</v>
      </c>
      <c r="B12" s="1" t="s">
        <v>104</v>
      </c>
      <c r="C12" s="24">
        <f>'Önk-Phiv'!C13+'Önk-Phiv'!F13+'Ovi-CsaNa'!C13+'Ovi-CsaNa'!F13+Könyvtár!C12+Könyvtár!F12</f>
        <v>0</v>
      </c>
      <c r="D12" s="24">
        <f>'Önk-Phiv'!D13+'Önk-Phiv'!G13+'Ovi-CsaNa'!D13+'Ovi-CsaNa'!G13+Könyvtár!D12+Könyvtár!G12</f>
        <v>366</v>
      </c>
      <c r="E12" s="24">
        <f>'Önk-Phiv'!E13+'Önk-Phiv'!H13+'Ovi-CsaNa'!E13+'Ovi-CsaNa'!H13+Könyvtár!E12+Könyvtár!H12</f>
        <v>0</v>
      </c>
      <c r="F12" s="15"/>
      <c r="G12" s="23"/>
    </row>
    <row r="13" spans="1:11" ht="15">
      <c r="A13" s="3" t="s">
        <v>15</v>
      </c>
      <c r="B13" s="1" t="s">
        <v>105</v>
      </c>
      <c r="C13" s="24">
        <f>'Önk-Phiv'!C13+'Önk-Phiv'!F13+'Ovi-CsaNa'!C13+'Ovi-CsaNa'!F13+Könyvtár!C12+Könyvtár!F12</f>
        <v>0</v>
      </c>
      <c r="D13" s="24">
        <f>'Önk-Phiv'!D13+'Önk-Phiv'!G13+'Ovi-CsaNa'!D13+'Ovi-CsaNa'!G13+Könyvtár!D12+Könyvtár!G12</f>
        <v>366</v>
      </c>
      <c r="E13" s="24">
        <f>'Önk-Phiv'!E13+'Önk-Phiv'!H13+'Ovi-CsaNa'!E13+'Ovi-CsaNa'!H13+Könyvtár!E12+Könyvtár!H12</f>
        <v>0</v>
      </c>
      <c r="F13" s="15"/>
      <c r="G13" s="23"/>
    </row>
    <row r="14" spans="1:11" ht="15">
      <c r="A14" s="3" t="s">
        <v>16</v>
      </c>
      <c r="B14" s="1" t="s">
        <v>106</v>
      </c>
      <c r="C14" s="24">
        <f>'Önk-Phiv'!C14+'Önk-Phiv'!F14+'Ovi-CsaNa'!C14+'Ovi-CsaNa'!F14+Könyvtár!C13+Könyvtár!F13</f>
        <v>1306</v>
      </c>
      <c r="D14" s="24">
        <f>'Önk-Phiv'!D14+'Önk-Phiv'!G14+'Ovi-CsaNa'!D14+'Ovi-CsaNa'!G14+Könyvtár!D13+Könyvtár!G13</f>
        <v>1711</v>
      </c>
      <c r="E14" s="24">
        <f>'Önk-Phiv'!E14+'Önk-Phiv'!H14+'Ovi-CsaNa'!E14+'Ovi-CsaNa'!H14+Könyvtár!E13+Könyvtár!H13</f>
        <v>1311</v>
      </c>
      <c r="F14" s="15"/>
      <c r="G14" s="23"/>
    </row>
    <row r="15" spans="1:11" s="9" customFormat="1" ht="15">
      <c r="A15" s="3" t="s">
        <v>51</v>
      </c>
      <c r="B15" s="7" t="s">
        <v>107</v>
      </c>
      <c r="C15" s="24">
        <f>'Önk-Phiv'!C15+'Önk-Phiv'!F15+'Ovi-CsaNa'!C15+'Ovi-CsaNa'!F15+Könyvtár!C14+Könyvtár!F14</f>
        <v>182329</v>
      </c>
      <c r="D15" s="24">
        <f>'Önk-Phiv'!D15+'Önk-Phiv'!G15+'Ovi-CsaNa'!D15+'Ovi-CsaNa'!G15+Könyvtár!D14+Könyvtár!G14</f>
        <v>146814</v>
      </c>
      <c r="E15" s="24">
        <f>'Önk-Phiv'!E15+'Önk-Phiv'!H15+'Ovi-CsaNa'!E15+'Ovi-CsaNa'!H15+Könyvtár!E14+Könyvtár!H14</f>
        <v>153988</v>
      </c>
      <c r="F15" s="15"/>
      <c r="G15" s="23"/>
    </row>
    <row r="16" spans="1:11" ht="15">
      <c r="A16" s="3" t="s">
        <v>52</v>
      </c>
      <c r="B16" s="1" t="s">
        <v>108</v>
      </c>
      <c r="C16" s="24">
        <f>'Önk-Phiv'!C16+'Önk-Phiv'!F16+'Ovi-CsaNa'!C16+'Ovi-CsaNa'!F16+Könyvtár!C15+Könyvtár!F15</f>
        <v>20341</v>
      </c>
      <c r="D16" s="24">
        <f>'Önk-Phiv'!D16+'Önk-Phiv'!G16+'Ovi-CsaNa'!D16+'Ovi-CsaNa'!G16+Könyvtár!D15+Könyvtár!G15</f>
        <v>23265</v>
      </c>
      <c r="E16" s="24">
        <f>'Önk-Phiv'!E16+'Önk-Phiv'!H16+'Ovi-CsaNa'!E16+'Ovi-CsaNa'!H16+Könyvtár!E15+Könyvtár!H15</f>
        <v>19507</v>
      </c>
      <c r="F16" s="15"/>
      <c r="G16" s="23"/>
    </row>
    <row r="17" spans="1:7" ht="15">
      <c r="A17" s="3" t="s">
        <v>17</v>
      </c>
      <c r="B17" s="1" t="s">
        <v>109</v>
      </c>
      <c r="C17" s="24">
        <f>'Önk-Phiv'!C17+'Önk-Phiv'!F17+'Ovi-CsaNa'!C17+'Ovi-CsaNa'!F17+Könyvtár!C16+Könyvtár!F16</f>
        <v>5071</v>
      </c>
      <c r="D17" s="24">
        <f>'Önk-Phiv'!D17+'Önk-Phiv'!G17+'Ovi-CsaNa'!D17+'Ovi-CsaNa'!G17+Könyvtár!D16+Könyvtár!G16</f>
        <v>4096</v>
      </c>
      <c r="E17" s="24">
        <f>'Önk-Phiv'!E17+'Önk-Phiv'!H17+'Ovi-CsaNa'!E17+'Ovi-CsaNa'!H17+Könyvtár!E16+Könyvtár!H16</f>
        <v>7146</v>
      </c>
      <c r="F17" s="15"/>
      <c r="G17" s="23"/>
    </row>
    <row r="18" spans="1:7" ht="15">
      <c r="A18" s="3" t="s">
        <v>18</v>
      </c>
      <c r="B18" s="1" t="s">
        <v>110</v>
      </c>
      <c r="C18" s="24">
        <f>'Önk-Phiv'!C18+'Önk-Phiv'!F18+'Ovi-CsaNa'!C18+'Ovi-CsaNa'!F18+Könyvtár!C17+Könyvtár!F17</f>
        <v>93311</v>
      </c>
      <c r="D18" s="24">
        <f>'Önk-Phiv'!D18+'Önk-Phiv'!G18+'Ovi-CsaNa'!D18+'Ovi-CsaNa'!G18+Könyvtár!D17+Könyvtár!G17</f>
        <v>63611</v>
      </c>
      <c r="E18" s="24">
        <f>'Önk-Phiv'!E18+'Önk-Phiv'!H18+'Ovi-CsaNa'!E18+'Ovi-CsaNa'!H18+Könyvtár!E17+Könyvtár!H17</f>
        <v>61571</v>
      </c>
      <c r="F18" s="15"/>
      <c r="G18" s="23"/>
    </row>
    <row r="19" spans="1:7" ht="15">
      <c r="A19" s="3" t="s">
        <v>19</v>
      </c>
      <c r="B19" s="1" t="s">
        <v>111</v>
      </c>
      <c r="C19" s="24">
        <f>'Önk-Phiv'!C19+'Önk-Phiv'!F19+'Ovi-CsaNa'!C19+'Ovi-CsaNa'!F19+Könyvtár!C18+Könyvtár!F18</f>
        <v>43336</v>
      </c>
      <c r="D19" s="24">
        <f>'Önk-Phiv'!D19+'Önk-Phiv'!G19+'Ovi-CsaNa'!D19+'Ovi-CsaNa'!G19+Könyvtár!D18+Könyvtár!G18</f>
        <v>38817</v>
      </c>
      <c r="E19" s="24">
        <f>'Önk-Phiv'!E19+'Önk-Phiv'!H19+'Ovi-CsaNa'!E19+'Ovi-CsaNa'!H19+Könyvtár!E18+Könyvtár!H18</f>
        <v>30457</v>
      </c>
      <c r="F19" s="15"/>
      <c r="G19" s="23"/>
    </row>
    <row r="20" spans="1:7" ht="15">
      <c r="A20" s="3" t="s">
        <v>20</v>
      </c>
      <c r="B20" s="1" t="s">
        <v>116</v>
      </c>
      <c r="C20" s="24">
        <f>'Önk-Phiv'!C20+'Önk-Phiv'!F20+'Ovi-CsaNa'!C20+'Ovi-CsaNa'!F20+Könyvtár!C19+Könyvtár!F19</f>
        <v>2480</v>
      </c>
      <c r="D20" s="24">
        <f>'Önk-Phiv'!D20+'Önk-Phiv'!G20+'Ovi-CsaNa'!D20+'Ovi-CsaNa'!G20+Könyvtár!D19+Könyvtár!G19</f>
        <v>2131</v>
      </c>
      <c r="E20" s="24">
        <f>'Önk-Phiv'!E20+'Önk-Phiv'!H20+'Ovi-CsaNa'!E20+'Ovi-CsaNa'!H20+Könyvtár!E19+Könyvtár!H19</f>
        <v>2324</v>
      </c>
      <c r="F20" s="15"/>
      <c r="G20" s="23"/>
    </row>
    <row r="21" spans="1:7" ht="15">
      <c r="A21" s="3" t="s">
        <v>21</v>
      </c>
      <c r="B21" s="1" t="s">
        <v>117</v>
      </c>
      <c r="C21" s="24">
        <f>'Önk-Phiv'!C21+'Önk-Phiv'!F21+'Ovi-CsaNa'!C21+'Ovi-CsaNa'!F21+Könyvtár!C20+Könyvtár!F20</f>
        <v>5550</v>
      </c>
      <c r="D21" s="24">
        <f>'Önk-Phiv'!D21+'Önk-Phiv'!G21+'Ovi-CsaNa'!D21+'Ovi-CsaNa'!G21+Könyvtár!D20+Könyvtár!G20</f>
        <v>8722</v>
      </c>
      <c r="E21" s="24">
        <f>'Önk-Phiv'!E21+'Önk-Phiv'!H21+'Ovi-CsaNa'!E21+'Ovi-CsaNa'!H21+Könyvtár!E20+Könyvtár!H20</f>
        <v>6648</v>
      </c>
      <c r="F21" s="15"/>
      <c r="G21" s="23"/>
    </row>
    <row r="22" spans="1:7" ht="15">
      <c r="A22" s="3" t="s">
        <v>22</v>
      </c>
      <c r="B22" s="1" t="s">
        <v>118</v>
      </c>
      <c r="C22" s="24">
        <f>'Önk-Phiv'!C22+'Önk-Phiv'!F22+'Ovi-CsaNa'!C22+'Ovi-CsaNa'!F22+Könyvtár!C21+Könyvtár!F21</f>
        <v>8384</v>
      </c>
      <c r="D22" s="24">
        <f>'Önk-Phiv'!D22+'Önk-Phiv'!G22+'Ovi-CsaNa'!D22+'Ovi-CsaNa'!G22+Könyvtár!D21+Könyvtár!G21</f>
        <v>5480</v>
      </c>
      <c r="E22" s="24">
        <f>'Önk-Phiv'!E22+'Önk-Phiv'!H22+'Ovi-CsaNa'!E22+'Ovi-CsaNa'!H22+Könyvtár!E21+Könyvtár!H21</f>
        <v>15890</v>
      </c>
      <c r="F22" s="15"/>
      <c r="G22" s="23"/>
    </row>
    <row r="23" spans="1:7" ht="15">
      <c r="A23" s="3" t="s">
        <v>23</v>
      </c>
      <c r="B23" s="1" t="s">
        <v>119</v>
      </c>
      <c r="C23" s="24">
        <f>'Önk-Phiv'!C23+'Önk-Phiv'!F23+'Ovi-CsaNa'!C23+'Ovi-CsaNa'!F23+Könyvtár!C22+Könyvtár!F22</f>
        <v>3856</v>
      </c>
      <c r="D23" s="24">
        <f>'Önk-Phiv'!D23+'Önk-Phiv'!G23+'Ovi-CsaNa'!D23+'Ovi-CsaNa'!G23+Könyvtár!D22+Könyvtár!G22</f>
        <v>692</v>
      </c>
      <c r="E23" s="24">
        <f>'Önk-Phiv'!E23+'Önk-Phiv'!H23+'Ovi-CsaNa'!E23+'Ovi-CsaNa'!H23+Könyvtár!E22+Könyvtár!H22</f>
        <v>10445</v>
      </c>
      <c r="F23" s="15"/>
      <c r="G23" s="23"/>
    </row>
    <row r="24" spans="1:7" s="9" customFormat="1" ht="15">
      <c r="A24" s="3" t="s">
        <v>24</v>
      </c>
      <c r="B24" s="64" t="s">
        <v>114</v>
      </c>
      <c r="C24" s="24">
        <f>'Önk-Phiv'!C24+'Önk-Phiv'!F24+'Ovi-CsaNa'!C24+'Ovi-CsaNa'!F24+Könyvtár!C24+Könyvtár!F24</f>
        <v>13979</v>
      </c>
      <c r="D24" s="24">
        <f>'Önk-Phiv'!D24+'Önk-Phiv'!G24+'Ovi-CsaNa'!D24+'Ovi-CsaNa'!G24+Könyvtár!D24+Könyvtár!G24</f>
        <v>17608</v>
      </c>
      <c r="E24" s="24">
        <f>'Önk-Phiv'!E24+'Önk-Phiv'!H24+'Ovi-CsaNa'!E24+'Ovi-CsaNa'!H24+Könyvtár!E24+Könyvtár!H24</f>
        <v>15793</v>
      </c>
      <c r="F24" s="15"/>
      <c r="G24" s="23"/>
    </row>
    <row r="25" spans="1:7" ht="15">
      <c r="A25" s="3" t="s">
        <v>25</v>
      </c>
      <c r="B25" s="64" t="s">
        <v>115</v>
      </c>
      <c r="C25" s="24">
        <f>'Önk-Phiv'!C25+'Önk-Phiv'!F25+'Ovi-CsaNa'!C25+'Ovi-CsaNa'!F25+Könyvtár!C25+Könyvtár!F25</f>
        <v>72647</v>
      </c>
      <c r="D25" s="24">
        <f>'Önk-Phiv'!D25+'Önk-Phiv'!G25+'Ovi-CsaNa'!D25+'Ovi-CsaNa'!G25+Könyvtár!D25+Könyvtár!G25</f>
        <v>95575</v>
      </c>
      <c r="E25" s="24">
        <f>'Önk-Phiv'!E25+'Önk-Phiv'!H25+'Ovi-CsaNa'!E25+'Ovi-CsaNa'!H25+Könyvtár!E25+Könyvtár!H25</f>
        <v>16867</v>
      </c>
      <c r="F25" s="15"/>
      <c r="G25" s="23"/>
    </row>
    <row r="26" spans="1:7" ht="15" customHeight="1">
      <c r="A26" s="3" t="s">
        <v>26</v>
      </c>
      <c r="B26" s="39" t="s">
        <v>120</v>
      </c>
      <c r="C26" s="24">
        <f>'Önk-Phiv'!C26+'Önk-Phiv'!F26+'Ovi-CsaNa'!C26+'Ovi-CsaNa'!F26+Könyvtár!C30+Könyvtár!F30</f>
        <v>7650</v>
      </c>
      <c r="D26" s="24">
        <f>'Önk-Phiv'!D26+'Önk-Phiv'!G26+'Ovi-CsaNa'!D26+'Ovi-CsaNa'!G26+Könyvtár!D30+Könyvtár!G30</f>
        <v>12759</v>
      </c>
      <c r="E26" s="24">
        <f>'Önk-Phiv'!E26+'Önk-Phiv'!H26+'Ovi-CsaNa'!E26+'Ovi-CsaNa'!H26+Könyvtár!E30+Könyvtár!H30</f>
        <v>12259</v>
      </c>
      <c r="F26" s="15"/>
      <c r="G26" s="23"/>
    </row>
    <row r="27" spans="1:7" ht="15" customHeight="1">
      <c r="A27" s="3" t="s">
        <v>27</v>
      </c>
      <c r="B27" s="39" t="s">
        <v>121</v>
      </c>
      <c r="C27" s="24">
        <f>'Önk-Phiv'!C27+'Önk-Phiv'!F27+'Ovi-CsaNa'!C27+'Ovi-CsaNa'!F27+Könyvtár!C31+Könyvtár!F31</f>
        <v>64297</v>
      </c>
      <c r="D27" s="24">
        <f>'Önk-Phiv'!D27+'Önk-Phiv'!G27+'Ovi-CsaNa'!D27+'Ovi-CsaNa'!G27+Könyvtár!D31+Könyvtár!G31</f>
        <v>81413</v>
      </c>
      <c r="E27" s="24">
        <f>'Önk-Phiv'!E27+'Önk-Phiv'!H27+'Ovi-CsaNa'!E27+'Ovi-CsaNa'!H27+Könyvtár!E31+Könyvtár!H31</f>
        <v>3708</v>
      </c>
      <c r="F27" s="15"/>
      <c r="G27" s="23"/>
    </row>
    <row r="28" spans="1:7" ht="15" customHeight="1">
      <c r="A28" s="3" t="s">
        <v>28</v>
      </c>
      <c r="B28" s="39" t="s">
        <v>122</v>
      </c>
      <c r="C28" s="24">
        <f>'Önk-Phiv'!C28+'Önk-Phiv'!F28+'Ovi-CsaNa'!C28+'Ovi-CsaNa'!F28+Könyvtár!C32+Könyvtár!F32</f>
        <v>700</v>
      </c>
      <c r="D28" s="24">
        <f>'Önk-Phiv'!D28+'Önk-Phiv'!G28+'Ovi-CsaNa'!D28+'Ovi-CsaNa'!G28+Könyvtár!D32+Könyvtár!G32</f>
        <v>1403</v>
      </c>
      <c r="E28" s="24">
        <f>'Önk-Phiv'!E28+'Önk-Phiv'!H28+'Ovi-CsaNa'!E28+'Ovi-CsaNa'!H28+Könyvtár!E32+Könyvtár!H32</f>
        <v>900</v>
      </c>
      <c r="F28" s="15"/>
      <c r="G28" s="23"/>
    </row>
    <row r="29" spans="1:7" s="10" customFormat="1" ht="15" customHeight="1">
      <c r="A29" s="3" t="s">
        <v>29</v>
      </c>
      <c r="B29" s="41" t="s">
        <v>123</v>
      </c>
      <c r="C29" s="24">
        <f>'Önk-Phiv'!C29+'Önk-Phiv'!F29+'Ovi-CsaNa'!C29+'Ovi-CsaNa'!F29+Könyvtár!C33+Könyvtár!F33</f>
        <v>99243</v>
      </c>
      <c r="D29" s="24">
        <f>'Önk-Phiv'!D29+'Önk-Phiv'!G29+'Ovi-CsaNa'!D29+'Ovi-CsaNa'!G29+Könyvtár!D33+Könyvtár!G33</f>
        <v>113113</v>
      </c>
      <c r="E29" s="24">
        <f>'Önk-Phiv'!E29+'Önk-Phiv'!H29+'Ovi-CsaNa'!E29+'Ovi-CsaNa'!H29+Könyvtár!E33+Könyvtár!H33</f>
        <v>80395</v>
      </c>
      <c r="F29" s="15"/>
      <c r="G29" s="23"/>
    </row>
    <row r="30" spans="1:7" s="6" customFormat="1" ht="15">
      <c r="A30" s="3" t="s">
        <v>30</v>
      </c>
      <c r="B30" s="1" t="s">
        <v>71</v>
      </c>
      <c r="C30" s="24">
        <f>'Önk-Phiv'!C30+'Önk-Phiv'!F30+'Ovi-CsaNa'!C30+'Ovi-CsaNa'!F30+Könyvtár!C34+Könyvtár!F34</f>
        <v>56646</v>
      </c>
      <c r="D30" s="24">
        <f>'Önk-Phiv'!D30+'Önk-Phiv'!G30+'Ovi-CsaNa'!D30+'Ovi-CsaNa'!G30+Könyvtár!D34+Könyvtár!G34</f>
        <v>54805</v>
      </c>
      <c r="E30" s="24">
        <f>'Önk-Phiv'!E30+'Önk-Phiv'!H30+'Ovi-CsaNa'!E30+'Ovi-CsaNa'!H30+Könyvtár!E34+Könyvtár!H34</f>
        <v>21207</v>
      </c>
      <c r="F30" s="15"/>
      <c r="G30" s="23"/>
    </row>
    <row r="31" spans="1:7" ht="15">
      <c r="A31" s="3" t="s">
        <v>31</v>
      </c>
      <c r="B31" s="1" t="s">
        <v>72</v>
      </c>
      <c r="C31" s="24">
        <f>'Önk-Phiv'!C31+'Önk-Phiv'!F31+'Ovi-CsaNa'!C31+'Ovi-CsaNa'!F31+Könyvtár!C35+Könyvtár!F35</f>
        <v>12074</v>
      </c>
      <c r="D31" s="24">
        <f>'Önk-Phiv'!D31+'Önk-Phiv'!G31+'Ovi-CsaNa'!D31+'Ovi-CsaNa'!G31+Könyvtár!D35+Könyvtár!G35</f>
        <v>41023</v>
      </c>
      <c r="E31" s="24">
        <f>'Önk-Phiv'!E31+'Önk-Phiv'!H31+'Ovi-CsaNa'!E31+'Ovi-CsaNa'!H31+Könyvtár!E35+Könyvtár!H35</f>
        <v>1500</v>
      </c>
      <c r="F31" s="15"/>
      <c r="G31" s="23"/>
    </row>
    <row r="32" spans="1:7" ht="15">
      <c r="A32" s="3" t="s">
        <v>32</v>
      </c>
      <c r="B32" s="1" t="s">
        <v>73</v>
      </c>
      <c r="C32" s="24">
        <f>'Önk-Phiv'!C32+'Önk-Phiv'!F32+'Ovi-CsaNa'!C32+'Ovi-CsaNa'!F32+Könyvtár!C36+Könyvtár!F36</f>
        <v>6217</v>
      </c>
      <c r="D32" s="24">
        <f>'Önk-Phiv'!D32+'Önk-Phiv'!G32+'Ovi-CsaNa'!D32+'Ovi-CsaNa'!G32+Könyvtár!D36+Könyvtár!G36</f>
        <v>15095</v>
      </c>
      <c r="E32" s="24">
        <f>'Önk-Phiv'!E32+'Önk-Phiv'!H32+'Ovi-CsaNa'!E32+'Ovi-CsaNa'!H32+Könyvtár!E36+Könyvtár!H36</f>
        <v>6131</v>
      </c>
      <c r="F32" s="15"/>
      <c r="G32" s="23"/>
    </row>
    <row r="33" spans="1:7" ht="15">
      <c r="A33" s="3" t="s">
        <v>33</v>
      </c>
      <c r="B33" s="1" t="s">
        <v>124</v>
      </c>
      <c r="C33" s="24">
        <f>'Önk-Phiv'!C33+'Önk-Phiv'!F33+'Ovi-CsaNa'!C33+'Ovi-CsaNa'!F33+Könyvtár!C38+Könyvtár!F38</f>
        <v>24306</v>
      </c>
      <c r="D33" s="24">
        <f>'Önk-Phiv'!D33+'Önk-Phiv'!G33+'Ovi-CsaNa'!D33+'Ovi-CsaNa'!G33+Könyvtár!D38+Könyvtár!G38</f>
        <v>2190</v>
      </c>
      <c r="E33" s="24">
        <f>'Önk-Phiv'!E33+'Önk-Phiv'!H33+'Ovi-CsaNa'!E33+'Ovi-CsaNa'!H33+Könyvtár!E38+Könyvtár!H38</f>
        <v>51557</v>
      </c>
      <c r="F33" s="15"/>
      <c r="G33" s="23"/>
    </row>
    <row r="34" spans="1:7" ht="15">
      <c r="A34" s="3" t="s">
        <v>34</v>
      </c>
      <c r="B34" s="8" t="s">
        <v>69</v>
      </c>
      <c r="C34" s="24">
        <f>'Önk-Phiv'!C34+'Önk-Phiv'!F34+'Ovi-CsaNa'!C34+'Ovi-CsaNa'!F34+Könyvtár!C39+Könyvtár!F39</f>
        <v>15904</v>
      </c>
      <c r="D34" s="24">
        <f>'Önk-Phiv'!D34+'Önk-Phiv'!G34+'Ovi-CsaNa'!D34+'Ovi-CsaNa'!G34+Könyvtár!D39+Könyvtár!G39</f>
        <v>0</v>
      </c>
      <c r="E34" s="24">
        <f>'Önk-Phiv'!E34+'Önk-Phiv'!H34+'Ovi-CsaNa'!E34+'Ovi-CsaNa'!H34+Könyvtár!E39+Könyvtár!H39</f>
        <v>8500</v>
      </c>
      <c r="F34" s="15"/>
      <c r="G34" s="23"/>
    </row>
    <row r="35" spans="1:7" s="10" customFormat="1" ht="15">
      <c r="A35" s="3" t="s">
        <v>35</v>
      </c>
      <c r="B35" s="8" t="s">
        <v>70</v>
      </c>
      <c r="C35" s="24"/>
      <c r="D35" s="24"/>
      <c r="E35" s="24"/>
      <c r="F35" s="15"/>
      <c r="G35" s="23"/>
    </row>
    <row r="36" spans="1:7" s="6" customFormat="1" ht="15">
      <c r="A36" s="3" t="s">
        <v>36</v>
      </c>
      <c r="B36" s="8" t="s">
        <v>62</v>
      </c>
      <c r="C36" s="24">
        <f>C6+C29+C34</f>
        <v>578559</v>
      </c>
      <c r="D36" s="24">
        <f>D6+D29+D34</f>
        <v>593750</v>
      </c>
      <c r="E36" s="24">
        <f>E6+E29+E34</f>
        <v>500321</v>
      </c>
      <c r="F36" s="15"/>
      <c r="G36" s="23"/>
    </row>
    <row r="37" spans="1:7" s="26" customFormat="1" ht="14.25">
      <c r="A37" s="3" t="s">
        <v>37</v>
      </c>
      <c r="B37" s="1" t="s">
        <v>146</v>
      </c>
      <c r="C37" s="70">
        <f>'Önk-Phiv'!C37+'Önk-Phiv'!F37+'Ovi-CsaNa'!C37+'Ovi-CsaNa'!F37+Könyvtár!C43+Könyvtár!F43</f>
        <v>690</v>
      </c>
      <c r="D37" s="70">
        <f>'Önk-Phiv'!D37+'Önk-Phiv'!G37+'Ovi-CsaNa'!D37+'Ovi-CsaNa'!G37+Könyvtár!D43+Könyvtár!G43</f>
        <v>9994</v>
      </c>
      <c r="E37" s="70">
        <f>'Önk-Phiv'!E37+'Önk-Phiv'!H37+'Ovi-CsaNa'!E37+'Ovi-CsaNa'!H37+Könyvtár!E43+Könyvtár!H43</f>
        <v>1500</v>
      </c>
      <c r="F37" s="61"/>
      <c r="G37" s="61"/>
    </row>
    <row r="38" spans="1:7" s="6" customFormat="1" ht="15">
      <c r="A38" s="3" t="s">
        <v>38</v>
      </c>
      <c r="B38" s="8" t="s">
        <v>125</v>
      </c>
      <c r="C38" s="24">
        <f>C36+C37</f>
        <v>579249</v>
      </c>
      <c r="D38" s="24">
        <f>D36+D37</f>
        <v>603744</v>
      </c>
      <c r="E38" s="24">
        <f>E36+E37</f>
        <v>501821</v>
      </c>
      <c r="F38" s="15"/>
      <c r="G38" s="23"/>
    </row>
    <row r="39" spans="1:7" ht="15">
      <c r="A39" s="3"/>
      <c r="B39" s="25"/>
      <c r="C39" s="24"/>
      <c r="D39" s="24"/>
      <c r="E39" s="69"/>
    </row>
    <row r="40" spans="1:7">
      <c r="A40" s="3"/>
      <c r="E40" s="54"/>
    </row>
    <row r="41" spans="1:7">
      <c r="E41" s="54"/>
    </row>
  </sheetData>
  <mergeCells count="5">
    <mergeCell ref="A1:F1"/>
    <mergeCell ref="A3:A4"/>
    <mergeCell ref="D2:E2"/>
    <mergeCell ref="B3:B4"/>
    <mergeCell ref="C3:E3"/>
  </mergeCells>
  <phoneticPr fontId="0" type="noConversion"/>
  <printOptions horizontalCentered="1"/>
  <pageMargins left="0.19685039370078741" right="0" top="0.19685039370078741" bottom="0" header="0.11811023622047245" footer="0"/>
  <pageSetup paperSize="9" scale="80" orientation="landscape" horizontalDpi="240" verticalDpi="144" r:id="rId1"/>
  <headerFooter alignWithMargins="0">
    <oddHeader xml:space="preserve">&amp;L&amp;14
&amp;R&amp;"Arial CE,Félkövér dőlt"&amp;12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43"/>
  <sheetViews>
    <sheetView tabSelected="1" view="pageBreakPreview" zoomScale="90" zoomScaleNormal="75" zoomScaleSheetLayoutView="75" workbookViewId="0">
      <selection activeCell="E35" sqref="E35"/>
    </sheetView>
  </sheetViews>
  <sheetFormatPr defaultRowHeight="12.75"/>
  <cols>
    <col min="1" max="1" width="4.7109375" customWidth="1"/>
    <col min="2" max="2" width="42.85546875" customWidth="1"/>
    <col min="3" max="4" width="11.85546875" customWidth="1"/>
    <col min="5" max="5" width="11.42578125" customWidth="1"/>
    <col min="6" max="7" width="11.85546875" customWidth="1"/>
    <col min="8" max="8" width="12.7109375" customWidth="1"/>
    <col min="9" max="9" width="7.7109375" style="4" customWidth="1"/>
  </cols>
  <sheetData>
    <row r="1" spans="1:9" ht="15.75" customHeight="1">
      <c r="A1" s="76" t="s">
        <v>151</v>
      </c>
      <c r="B1" s="76"/>
      <c r="C1" s="76"/>
      <c r="D1" s="76"/>
      <c r="E1" s="76"/>
      <c r="F1" s="76"/>
      <c r="G1" s="76"/>
      <c r="H1" s="76"/>
    </row>
    <row r="2" spans="1:9" ht="12" customHeight="1">
      <c r="C2" s="17"/>
      <c r="D2" s="17"/>
      <c r="E2" s="17"/>
      <c r="F2" s="17"/>
      <c r="G2" s="17"/>
      <c r="H2" s="17"/>
      <c r="I2" s="11"/>
    </row>
    <row r="3" spans="1:9" ht="14.25" customHeight="1">
      <c r="A3" s="77" t="s">
        <v>50</v>
      </c>
      <c r="B3" s="80" t="s">
        <v>0</v>
      </c>
      <c r="C3" s="89" t="s">
        <v>86</v>
      </c>
      <c r="D3" s="85"/>
      <c r="E3" s="85"/>
      <c r="F3" s="85" t="s">
        <v>88</v>
      </c>
      <c r="G3" s="85"/>
      <c r="H3" s="86"/>
      <c r="I3" s="12"/>
    </row>
    <row r="4" spans="1:9" ht="33" customHeight="1">
      <c r="A4" s="78"/>
      <c r="B4" s="81"/>
      <c r="C4" s="5" t="s">
        <v>96</v>
      </c>
      <c r="D4" s="5" t="s">
        <v>149</v>
      </c>
      <c r="E4" s="5" t="s">
        <v>150</v>
      </c>
      <c r="F4" s="5" t="s">
        <v>97</v>
      </c>
      <c r="G4" s="5" t="s">
        <v>152</v>
      </c>
      <c r="H4" s="5" t="s">
        <v>150</v>
      </c>
      <c r="I4" s="14"/>
    </row>
    <row r="5" spans="1:9" s="20" customFormat="1" ht="12">
      <c r="A5" s="18">
        <v>1</v>
      </c>
      <c r="B5" s="18">
        <v>2</v>
      </c>
      <c r="C5" s="18">
        <v>3</v>
      </c>
      <c r="D5" s="18">
        <v>4</v>
      </c>
      <c r="E5" s="18">
        <v>5</v>
      </c>
      <c r="F5" s="18">
        <v>6</v>
      </c>
      <c r="G5" s="18">
        <v>7</v>
      </c>
      <c r="H5" s="18">
        <v>8</v>
      </c>
      <c r="I5" s="19"/>
    </row>
    <row r="6" spans="1:9" s="10" customFormat="1" ht="15">
      <c r="A6" s="3" t="s">
        <v>8</v>
      </c>
      <c r="B6" s="8" t="s">
        <v>98</v>
      </c>
      <c r="C6" s="24">
        <f t="shared" ref="C6:H6" si="0">SUM(C7+C10+C15+C24+C25)</f>
        <v>276950</v>
      </c>
      <c r="D6" s="24">
        <f t="shared" si="0"/>
        <v>297957</v>
      </c>
      <c r="E6" s="24">
        <f t="shared" si="0"/>
        <v>217345</v>
      </c>
      <c r="F6" s="24">
        <f t="shared" si="0"/>
        <v>98404</v>
      </c>
      <c r="G6" s="24">
        <f t="shared" si="0"/>
        <v>95181</v>
      </c>
      <c r="H6" s="24">
        <f t="shared" si="0"/>
        <v>100055</v>
      </c>
      <c r="I6" s="15"/>
    </row>
    <row r="7" spans="1:9" s="9" customFormat="1" ht="14.25">
      <c r="A7" s="3" t="s">
        <v>9</v>
      </c>
      <c r="B7" s="7" t="s">
        <v>126</v>
      </c>
      <c r="C7" s="43">
        <f t="shared" ref="C7:H7" si="1">SUM(C8+C9)</f>
        <v>35274</v>
      </c>
      <c r="D7" s="43">
        <f t="shared" si="1"/>
        <v>55737</v>
      </c>
      <c r="E7" s="43">
        <f t="shared" si="1"/>
        <v>50545</v>
      </c>
      <c r="F7" s="43">
        <f t="shared" si="1"/>
        <v>58909</v>
      </c>
      <c r="G7" s="43">
        <f t="shared" si="1"/>
        <v>62188</v>
      </c>
      <c r="H7" s="43">
        <f t="shared" si="1"/>
        <v>62306</v>
      </c>
      <c r="I7" s="15"/>
    </row>
    <row r="8" spans="1:9" ht="14.45" customHeight="1">
      <c r="A8" s="3" t="s">
        <v>10</v>
      </c>
      <c r="B8" s="1" t="s">
        <v>127</v>
      </c>
      <c r="C8" s="44">
        <v>34577</v>
      </c>
      <c r="D8" s="44">
        <v>54886</v>
      </c>
      <c r="E8" s="44">
        <v>49559</v>
      </c>
      <c r="F8" s="44">
        <v>53942</v>
      </c>
      <c r="G8" s="44">
        <v>53941</v>
      </c>
      <c r="H8" s="44">
        <v>56437</v>
      </c>
      <c r="I8" s="15"/>
    </row>
    <row r="9" spans="1:9" ht="14.25">
      <c r="A9" s="3" t="s">
        <v>11</v>
      </c>
      <c r="B9" s="1" t="s">
        <v>101</v>
      </c>
      <c r="C9" s="44">
        <v>697</v>
      </c>
      <c r="D9" s="44">
        <v>851</v>
      </c>
      <c r="E9" s="44">
        <v>986</v>
      </c>
      <c r="F9" s="44">
        <v>4967</v>
      </c>
      <c r="G9" s="44">
        <v>8247</v>
      </c>
      <c r="H9" s="44">
        <v>5869</v>
      </c>
      <c r="I9" s="15"/>
    </row>
    <row r="10" spans="1:9" ht="14.25">
      <c r="A10" s="3" t="s">
        <v>12</v>
      </c>
      <c r="B10" s="7" t="s">
        <v>128</v>
      </c>
      <c r="C10" s="43">
        <f t="shared" ref="C10:H10" si="2">SUM(C11:C14)</f>
        <v>9347</v>
      </c>
      <c r="D10" s="43">
        <f t="shared" si="2"/>
        <v>11142</v>
      </c>
      <c r="E10" s="43">
        <f t="shared" si="2"/>
        <v>13558</v>
      </c>
      <c r="F10" s="43">
        <f t="shared" si="2"/>
        <v>15380</v>
      </c>
      <c r="G10" s="43">
        <f t="shared" si="2"/>
        <v>15987</v>
      </c>
      <c r="H10" s="43">
        <f t="shared" si="2"/>
        <v>16441</v>
      </c>
      <c r="I10" s="15"/>
    </row>
    <row r="11" spans="1:9" ht="15.75" customHeight="1">
      <c r="A11" s="3" t="s">
        <v>13</v>
      </c>
      <c r="B11" s="1" t="s">
        <v>103</v>
      </c>
      <c r="C11" s="44">
        <v>8920</v>
      </c>
      <c r="D11" s="44">
        <v>10166</v>
      </c>
      <c r="E11" s="44">
        <v>13057</v>
      </c>
      <c r="F11" s="44">
        <v>14393</v>
      </c>
      <c r="G11" s="44">
        <v>14364</v>
      </c>
      <c r="H11" s="44">
        <v>15478</v>
      </c>
      <c r="I11" s="15"/>
    </row>
    <row r="12" spans="1:9" ht="15.75" customHeight="1">
      <c r="A12" s="3" t="s">
        <v>14</v>
      </c>
      <c r="B12" s="1" t="s">
        <v>104</v>
      </c>
      <c r="C12" s="44">
        <v>218</v>
      </c>
      <c r="D12" s="44">
        <v>392</v>
      </c>
      <c r="E12" s="44">
        <v>232</v>
      </c>
      <c r="F12" s="44">
        <v>418</v>
      </c>
      <c r="G12" s="44">
        <v>929</v>
      </c>
      <c r="H12" s="44">
        <v>452</v>
      </c>
      <c r="I12" s="15"/>
    </row>
    <row r="13" spans="1:9" ht="14.25">
      <c r="A13" s="3" t="s">
        <v>15</v>
      </c>
      <c r="B13" s="1" t="s">
        <v>105</v>
      </c>
      <c r="C13" s="44"/>
      <c r="D13" s="44">
        <v>208</v>
      </c>
      <c r="E13" s="44"/>
      <c r="F13" s="44"/>
      <c r="G13" s="44"/>
      <c r="H13" s="44"/>
      <c r="I13" s="15"/>
    </row>
    <row r="14" spans="1:9" ht="15.75" customHeight="1">
      <c r="A14" s="3" t="s">
        <v>16</v>
      </c>
      <c r="B14" s="1" t="s">
        <v>129</v>
      </c>
      <c r="C14" s="44">
        <v>209</v>
      </c>
      <c r="D14" s="44">
        <v>376</v>
      </c>
      <c r="E14" s="44">
        <v>269</v>
      </c>
      <c r="F14" s="44">
        <v>569</v>
      </c>
      <c r="G14" s="44">
        <v>694</v>
      </c>
      <c r="H14" s="44">
        <v>511</v>
      </c>
      <c r="I14" s="15"/>
    </row>
    <row r="15" spans="1:9" ht="14.25" customHeight="1">
      <c r="A15" s="3" t="s">
        <v>51</v>
      </c>
      <c r="B15" s="7" t="s">
        <v>130</v>
      </c>
      <c r="C15" s="43">
        <f t="shared" ref="C15:H15" si="3">SUM(C16:C23)</f>
        <v>145703</v>
      </c>
      <c r="D15" s="43">
        <f t="shared" si="3"/>
        <v>117895</v>
      </c>
      <c r="E15" s="43">
        <f t="shared" si="3"/>
        <v>120582</v>
      </c>
      <c r="F15" s="43">
        <f t="shared" si="3"/>
        <v>24115</v>
      </c>
      <c r="G15" s="43">
        <f t="shared" si="3"/>
        <v>17006</v>
      </c>
      <c r="H15" s="43">
        <f t="shared" si="3"/>
        <v>21308</v>
      </c>
      <c r="I15" s="15"/>
    </row>
    <row r="16" spans="1:9" s="9" customFormat="1" ht="13.9" customHeight="1">
      <c r="A16" s="3" t="s">
        <v>52</v>
      </c>
      <c r="B16" s="1" t="s">
        <v>108</v>
      </c>
      <c r="C16" s="44">
        <v>15136</v>
      </c>
      <c r="D16" s="44">
        <v>19491</v>
      </c>
      <c r="E16" s="44">
        <v>14672</v>
      </c>
      <c r="F16" s="44">
        <v>3265</v>
      </c>
      <c r="G16" s="44">
        <v>2418</v>
      </c>
      <c r="H16" s="44">
        <v>3145</v>
      </c>
      <c r="I16" s="15"/>
    </row>
    <row r="17" spans="1:9" ht="14.25">
      <c r="A17" s="3" t="s">
        <v>17</v>
      </c>
      <c r="B17" s="1" t="s">
        <v>109</v>
      </c>
      <c r="C17" s="44">
        <v>394</v>
      </c>
      <c r="D17" s="44">
        <v>615</v>
      </c>
      <c r="E17" s="44">
        <v>1692</v>
      </c>
      <c r="F17" s="44">
        <v>4547</v>
      </c>
      <c r="G17" s="44">
        <v>3410</v>
      </c>
      <c r="H17" s="44">
        <v>5324</v>
      </c>
      <c r="I17" s="15"/>
    </row>
    <row r="18" spans="1:9" ht="14.25">
      <c r="A18" s="3" t="s">
        <v>18</v>
      </c>
      <c r="B18" s="1" t="s">
        <v>110</v>
      </c>
      <c r="C18" s="44">
        <v>76746</v>
      </c>
      <c r="D18" s="44">
        <v>48941</v>
      </c>
      <c r="E18" s="44">
        <v>46604</v>
      </c>
      <c r="F18" s="44">
        <v>8815</v>
      </c>
      <c r="G18" s="44">
        <v>6447</v>
      </c>
      <c r="H18" s="44">
        <v>7277</v>
      </c>
      <c r="I18" s="15"/>
    </row>
    <row r="19" spans="1:9" ht="14.25">
      <c r="A19" s="3" t="s">
        <v>19</v>
      </c>
      <c r="B19" s="1" t="s">
        <v>111</v>
      </c>
      <c r="C19" s="44">
        <v>36199</v>
      </c>
      <c r="D19" s="44">
        <v>34482</v>
      </c>
      <c r="E19" s="44">
        <v>23597</v>
      </c>
      <c r="F19" s="44">
        <v>4486</v>
      </c>
      <c r="G19" s="44">
        <v>2072</v>
      </c>
      <c r="H19" s="44">
        <v>4292</v>
      </c>
      <c r="I19" s="15"/>
    </row>
    <row r="20" spans="1:9" s="9" customFormat="1" ht="14.25">
      <c r="A20" s="3" t="s">
        <v>20</v>
      </c>
      <c r="B20" s="1" t="s">
        <v>112</v>
      </c>
      <c r="C20" s="44">
        <v>1000</v>
      </c>
      <c r="D20" s="44">
        <v>815</v>
      </c>
      <c r="E20" s="44">
        <v>1384</v>
      </c>
      <c r="F20" s="44">
        <v>1440</v>
      </c>
      <c r="G20" s="44">
        <v>1316</v>
      </c>
      <c r="H20" s="44">
        <v>920</v>
      </c>
      <c r="I20" s="15"/>
    </row>
    <row r="21" spans="1:9" ht="14.25">
      <c r="A21" s="3" t="s">
        <v>21</v>
      </c>
      <c r="B21" s="1" t="s">
        <v>113</v>
      </c>
      <c r="C21" s="44">
        <v>5250</v>
      </c>
      <c r="D21" s="44">
        <v>8418</v>
      </c>
      <c r="E21" s="44">
        <v>6648</v>
      </c>
      <c r="F21" s="44">
        <v>300</v>
      </c>
      <c r="G21" s="44">
        <v>304</v>
      </c>
      <c r="H21" s="44"/>
      <c r="I21" s="15"/>
    </row>
    <row r="22" spans="1:9" ht="14.25">
      <c r="A22" s="3" t="s">
        <v>22</v>
      </c>
      <c r="B22" s="1" t="s">
        <v>118</v>
      </c>
      <c r="C22" s="44">
        <v>7122</v>
      </c>
      <c r="D22" s="44">
        <v>4441</v>
      </c>
      <c r="E22" s="44">
        <v>15540</v>
      </c>
      <c r="F22" s="44">
        <v>1262</v>
      </c>
      <c r="G22" s="44">
        <v>1039</v>
      </c>
      <c r="H22" s="44">
        <v>350</v>
      </c>
      <c r="I22" s="15"/>
    </row>
    <row r="23" spans="1:9" ht="14.25">
      <c r="A23" s="3" t="s">
        <v>23</v>
      </c>
      <c r="B23" s="1" t="s">
        <v>119</v>
      </c>
      <c r="C23" s="44">
        <v>3856</v>
      </c>
      <c r="D23" s="44">
        <v>692</v>
      </c>
      <c r="E23" s="44">
        <v>10445</v>
      </c>
      <c r="F23" s="44"/>
      <c r="G23" s="44"/>
      <c r="H23" s="44"/>
      <c r="I23" s="15"/>
    </row>
    <row r="24" spans="1:9" ht="14.25">
      <c r="A24" s="3" t="s">
        <v>24</v>
      </c>
      <c r="B24" s="66" t="s">
        <v>131</v>
      </c>
      <c r="C24" s="67">
        <v>13979</v>
      </c>
      <c r="D24" s="67">
        <v>17608</v>
      </c>
      <c r="E24" s="67">
        <v>15793</v>
      </c>
      <c r="F24" s="67"/>
      <c r="G24" s="67"/>
      <c r="H24" s="67"/>
      <c r="I24" s="15"/>
    </row>
    <row r="25" spans="1:9" ht="14.25">
      <c r="A25" s="3" t="s">
        <v>25</v>
      </c>
      <c r="B25" s="66" t="s">
        <v>115</v>
      </c>
      <c r="C25" s="67">
        <f t="shared" ref="C25:H25" si="4">SUM(C26:C28)</f>
        <v>72647</v>
      </c>
      <c r="D25" s="67">
        <f t="shared" si="4"/>
        <v>95575</v>
      </c>
      <c r="E25" s="67">
        <f t="shared" si="4"/>
        <v>16867</v>
      </c>
      <c r="F25" s="67">
        <f t="shared" si="4"/>
        <v>0</v>
      </c>
      <c r="G25" s="67">
        <f t="shared" si="4"/>
        <v>0</v>
      </c>
      <c r="H25" s="67">
        <f t="shared" si="4"/>
        <v>0</v>
      </c>
      <c r="I25" s="15"/>
    </row>
    <row r="26" spans="1:9" ht="14.25">
      <c r="A26" s="3" t="s">
        <v>26</v>
      </c>
      <c r="B26" s="39" t="s">
        <v>132</v>
      </c>
      <c r="C26" s="45">
        <v>7650</v>
      </c>
      <c r="D26" s="45">
        <v>12759</v>
      </c>
      <c r="E26" s="45">
        <v>12259</v>
      </c>
      <c r="F26" s="45"/>
      <c r="G26" s="45"/>
      <c r="H26" s="45"/>
      <c r="I26" s="15"/>
    </row>
    <row r="27" spans="1:9" ht="14.25">
      <c r="A27" s="3" t="s">
        <v>27</v>
      </c>
      <c r="B27" s="39" t="s">
        <v>133</v>
      </c>
      <c r="C27" s="45">
        <v>64297</v>
      </c>
      <c r="D27" s="45">
        <v>81413</v>
      </c>
      <c r="E27" s="45">
        <v>3708</v>
      </c>
      <c r="F27" s="45"/>
      <c r="G27" s="45"/>
      <c r="H27" s="45"/>
      <c r="I27" s="15"/>
    </row>
    <row r="28" spans="1:9" ht="14.25">
      <c r="A28" s="3" t="s">
        <v>28</v>
      </c>
      <c r="B28" s="39" t="s">
        <v>134</v>
      </c>
      <c r="C28" s="45">
        <v>700</v>
      </c>
      <c r="D28" s="45">
        <v>1403</v>
      </c>
      <c r="E28" s="45">
        <v>900</v>
      </c>
      <c r="F28" s="45"/>
      <c r="G28" s="45"/>
      <c r="H28" s="45"/>
      <c r="I28" s="15"/>
    </row>
    <row r="29" spans="1:9" s="10" customFormat="1" ht="15">
      <c r="A29" s="3" t="s">
        <v>29</v>
      </c>
      <c r="B29" s="41" t="s">
        <v>135</v>
      </c>
      <c r="C29" s="46">
        <f t="shared" ref="C29:H29" si="5">SUM(C30:C33)</f>
        <v>99243</v>
      </c>
      <c r="D29" s="46">
        <f t="shared" si="5"/>
        <v>112118</v>
      </c>
      <c r="E29" s="46">
        <f t="shared" si="5"/>
        <v>78755</v>
      </c>
      <c r="F29" s="46">
        <f t="shared" si="5"/>
        <v>0</v>
      </c>
      <c r="G29" s="46">
        <f t="shared" si="5"/>
        <v>717</v>
      </c>
      <c r="H29" s="46">
        <f t="shared" si="5"/>
        <v>689</v>
      </c>
      <c r="I29" s="15"/>
    </row>
    <row r="30" spans="1:9" ht="14.45" customHeight="1">
      <c r="A30" s="3" t="s">
        <v>30</v>
      </c>
      <c r="B30" s="1" t="s">
        <v>71</v>
      </c>
      <c r="C30" s="44">
        <v>56646</v>
      </c>
      <c r="D30" s="44">
        <v>54021</v>
      </c>
      <c r="E30" s="44">
        <v>19916</v>
      </c>
      <c r="F30" s="44"/>
      <c r="G30" s="44">
        <v>565</v>
      </c>
      <c r="H30" s="44">
        <v>542</v>
      </c>
      <c r="I30" s="15"/>
    </row>
    <row r="31" spans="1:9" ht="12.75" customHeight="1">
      <c r="A31" s="3" t="s">
        <v>31</v>
      </c>
      <c r="B31" s="1" t="s">
        <v>72</v>
      </c>
      <c r="C31" s="44">
        <v>12074</v>
      </c>
      <c r="D31" s="44">
        <v>41023</v>
      </c>
      <c r="E31" s="44">
        <v>1500</v>
      </c>
      <c r="F31" s="44"/>
      <c r="G31" s="44"/>
      <c r="H31" s="44"/>
      <c r="I31" s="15"/>
    </row>
    <row r="32" spans="1:9" ht="13.5" customHeight="1">
      <c r="A32" s="3" t="s">
        <v>32</v>
      </c>
      <c r="B32" s="1" t="s">
        <v>73</v>
      </c>
      <c r="C32" s="44">
        <v>6217</v>
      </c>
      <c r="D32" s="44">
        <v>14884</v>
      </c>
      <c r="E32" s="44">
        <v>5782</v>
      </c>
      <c r="F32" s="44"/>
      <c r="G32" s="44">
        <v>152</v>
      </c>
      <c r="H32" s="44">
        <v>147</v>
      </c>
      <c r="I32" s="15"/>
    </row>
    <row r="33" spans="1:9" s="10" customFormat="1" ht="14.25">
      <c r="A33" s="3" t="s">
        <v>33</v>
      </c>
      <c r="B33" s="1" t="s">
        <v>124</v>
      </c>
      <c r="C33" s="44">
        <v>24306</v>
      </c>
      <c r="D33" s="44">
        <v>2190</v>
      </c>
      <c r="E33" s="44">
        <v>51557</v>
      </c>
      <c r="F33" s="44"/>
      <c r="G33" s="44"/>
      <c r="H33" s="44"/>
      <c r="I33" s="15"/>
    </row>
    <row r="34" spans="1:9" s="6" customFormat="1" ht="15">
      <c r="A34" s="3" t="s">
        <v>34</v>
      </c>
      <c r="B34" s="8" t="s">
        <v>69</v>
      </c>
      <c r="C34" s="24">
        <v>15904</v>
      </c>
      <c r="D34" s="24"/>
      <c r="E34" s="24">
        <v>8500</v>
      </c>
      <c r="F34" s="24"/>
      <c r="G34" s="24"/>
      <c r="H34" s="24"/>
      <c r="I34" s="15"/>
    </row>
    <row r="35" spans="1:9" ht="15">
      <c r="A35" s="3" t="s">
        <v>35</v>
      </c>
      <c r="B35" s="8" t="s">
        <v>70</v>
      </c>
      <c r="C35" s="24">
        <v>183462</v>
      </c>
      <c r="D35" s="24">
        <v>177707</v>
      </c>
      <c r="E35" s="24">
        <v>191861</v>
      </c>
      <c r="F35" s="24"/>
      <c r="G35" s="24"/>
      <c r="H35" s="24"/>
      <c r="I35" s="15"/>
    </row>
    <row r="36" spans="1:9" ht="15">
      <c r="A36" s="3" t="s">
        <v>36</v>
      </c>
      <c r="B36" s="8" t="s">
        <v>62</v>
      </c>
      <c r="C36" s="24">
        <f t="shared" ref="C36:H36" si="6">SUM(C6+C29+C34+C35)</f>
        <v>575559</v>
      </c>
      <c r="D36" s="24">
        <f t="shared" si="6"/>
        <v>587782</v>
      </c>
      <c r="E36" s="24">
        <f t="shared" si="6"/>
        <v>496461</v>
      </c>
      <c r="F36" s="24">
        <f t="shared" si="6"/>
        <v>98404</v>
      </c>
      <c r="G36" s="24">
        <f t="shared" si="6"/>
        <v>95898</v>
      </c>
      <c r="H36" s="24">
        <f t="shared" si="6"/>
        <v>100744</v>
      </c>
      <c r="I36" s="15"/>
    </row>
    <row r="37" spans="1:9" s="26" customFormat="1" ht="14.25">
      <c r="A37" s="3" t="s">
        <v>37</v>
      </c>
      <c r="B37" s="1" t="s">
        <v>145</v>
      </c>
      <c r="C37" s="63">
        <v>690</v>
      </c>
      <c r="D37" s="63">
        <v>9994</v>
      </c>
      <c r="E37" s="63">
        <v>1500</v>
      </c>
      <c r="F37" s="63"/>
      <c r="G37" s="63"/>
      <c r="H37" s="63"/>
      <c r="I37" s="58"/>
    </row>
    <row r="38" spans="1:9" ht="15">
      <c r="A38" s="3" t="s">
        <v>38</v>
      </c>
      <c r="B38" s="8" t="s">
        <v>125</v>
      </c>
      <c r="C38" s="24">
        <f t="shared" ref="C38:H38" si="7">SUM(C36:C37)</f>
        <v>576249</v>
      </c>
      <c r="D38" s="24">
        <f t="shared" si="7"/>
        <v>597776</v>
      </c>
      <c r="E38" s="24">
        <f t="shared" si="7"/>
        <v>497961</v>
      </c>
      <c r="F38" s="24">
        <f t="shared" si="7"/>
        <v>98404</v>
      </c>
      <c r="G38" s="24">
        <f t="shared" si="7"/>
        <v>95898</v>
      </c>
      <c r="H38" s="24">
        <f t="shared" si="7"/>
        <v>100744</v>
      </c>
      <c r="I38" s="15"/>
    </row>
    <row r="39" spans="1:9" s="10" customFormat="1" ht="18.75" customHeight="1">
      <c r="A39" s="3"/>
      <c r="B39" s="25"/>
      <c r="C39" s="44"/>
      <c r="D39" s="44"/>
      <c r="E39" s="68"/>
      <c r="F39" s="44"/>
      <c r="G39" s="44"/>
      <c r="H39" s="68"/>
      <c r="I39" s="15"/>
    </row>
    <row r="40" spans="1:9" s="10" customFormat="1" ht="14.25">
      <c r="A40" s="49"/>
      <c r="B40" s="50"/>
      <c r="C40" s="51"/>
      <c r="D40" s="51"/>
      <c r="E40" s="51"/>
      <c r="F40" s="51"/>
      <c r="G40" s="51"/>
      <c r="H40" s="51"/>
      <c r="I40" s="23"/>
    </row>
    <row r="41" spans="1:9" s="26" customFormat="1" ht="12" customHeight="1">
      <c r="A41" s="87" t="s">
        <v>57</v>
      </c>
      <c r="B41" s="88"/>
      <c r="C41" s="88"/>
      <c r="D41" s="88"/>
      <c r="E41" s="88"/>
      <c r="F41" s="88"/>
      <c r="G41" s="88"/>
      <c r="H41" s="88"/>
      <c r="I41" s="27"/>
    </row>
    <row r="42" spans="1:9">
      <c r="A42" s="4"/>
      <c r="B42" s="4"/>
    </row>
    <row r="43" spans="1:9">
      <c r="B43" s="4"/>
      <c r="F43" t="s">
        <v>48</v>
      </c>
      <c r="G43" t="s">
        <v>48</v>
      </c>
      <c r="H43" t="s">
        <v>48</v>
      </c>
    </row>
  </sheetData>
  <mergeCells count="6">
    <mergeCell ref="F3:H3"/>
    <mergeCell ref="A41:H41"/>
    <mergeCell ref="A1:H1"/>
    <mergeCell ref="A3:A4"/>
    <mergeCell ref="B3:B4"/>
    <mergeCell ref="C3:E3"/>
  </mergeCells>
  <phoneticPr fontId="0" type="noConversion"/>
  <printOptions horizontalCentered="1"/>
  <pageMargins left="0.39370078740157483" right="0.39370078740157483" top="0.19685039370078741" bottom="0" header="0.11811023622047245" footer="0.11811023622047245"/>
  <pageSetup paperSize="9" scale="75" orientation="landscape" horizontalDpi="240" verticalDpi="144" r:id="rId1"/>
  <headerFooter alignWithMargins="0">
    <oddHeader xml:space="preserve">&amp;L&amp;14
</oddHeader>
    <oddFooter xml:space="preserve">&amp;C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43"/>
  <sheetViews>
    <sheetView view="pageBreakPreview" zoomScale="90" zoomScaleNormal="75" zoomScaleSheetLayoutView="75" workbookViewId="0">
      <selection activeCell="D33" sqref="D33"/>
    </sheetView>
  </sheetViews>
  <sheetFormatPr defaultRowHeight="12.75"/>
  <cols>
    <col min="1" max="1" width="4.7109375" customWidth="1"/>
    <col min="2" max="2" width="42.7109375" customWidth="1"/>
    <col min="3" max="4" width="11.85546875" customWidth="1"/>
    <col min="5" max="5" width="11.28515625" customWidth="1"/>
    <col min="6" max="6" width="11.42578125" customWidth="1"/>
    <col min="7" max="7" width="12.5703125" customWidth="1"/>
    <col min="8" max="8" width="11.5703125" customWidth="1"/>
    <col min="9" max="9" width="7.7109375" style="4" customWidth="1"/>
  </cols>
  <sheetData>
    <row r="1" spans="1:9" ht="15.75" customHeight="1">
      <c r="A1" s="76" t="s">
        <v>151</v>
      </c>
      <c r="B1" s="76"/>
      <c r="C1" s="76"/>
      <c r="D1" s="76"/>
      <c r="E1" s="76"/>
      <c r="F1" s="76"/>
      <c r="G1" s="76"/>
      <c r="H1" s="76"/>
    </row>
    <row r="2" spans="1:9" ht="12" customHeight="1">
      <c r="C2" s="17"/>
      <c r="D2" s="79"/>
      <c r="E2" s="79"/>
      <c r="F2" s="37"/>
      <c r="G2" s="79" t="s">
        <v>49</v>
      </c>
      <c r="H2" s="79"/>
      <c r="I2" s="11"/>
    </row>
    <row r="3" spans="1:9" ht="14.25" customHeight="1">
      <c r="A3" s="77" t="s">
        <v>50</v>
      </c>
      <c r="B3" s="80" t="s">
        <v>0</v>
      </c>
      <c r="C3" s="93" t="s">
        <v>91</v>
      </c>
      <c r="D3" s="93"/>
      <c r="E3" s="94"/>
      <c r="F3" s="90" t="s">
        <v>89</v>
      </c>
      <c r="G3" s="91"/>
      <c r="H3" s="92"/>
      <c r="I3" s="12"/>
    </row>
    <row r="4" spans="1:9" ht="33.75" customHeight="1">
      <c r="A4" s="78"/>
      <c r="B4" s="81"/>
      <c r="C4" s="5" t="s">
        <v>96</v>
      </c>
      <c r="D4" s="5" t="s">
        <v>149</v>
      </c>
      <c r="E4" s="5" t="s">
        <v>150</v>
      </c>
      <c r="F4" s="5" t="s">
        <v>97</v>
      </c>
      <c r="G4" s="5" t="s">
        <v>149</v>
      </c>
      <c r="H4" s="5" t="s">
        <v>150</v>
      </c>
      <c r="I4" s="14"/>
    </row>
    <row r="5" spans="1:9" s="20" customFormat="1" ht="12">
      <c r="A5" s="18">
        <v>1</v>
      </c>
      <c r="B5" s="18">
        <v>2</v>
      </c>
      <c r="C5" s="18">
        <v>3</v>
      </c>
      <c r="D5" s="18">
        <v>4</v>
      </c>
      <c r="E5" s="18">
        <v>5</v>
      </c>
      <c r="F5" s="18">
        <v>6</v>
      </c>
      <c r="G5" s="18">
        <v>7</v>
      </c>
      <c r="H5" s="18">
        <v>8</v>
      </c>
      <c r="I5" s="19"/>
    </row>
    <row r="6" spans="1:9" s="10" customFormat="1" ht="15">
      <c r="A6" s="3" t="s">
        <v>8</v>
      </c>
      <c r="B6" s="8" t="s">
        <v>137</v>
      </c>
      <c r="C6" s="24">
        <f t="shared" ref="C6:H6" si="0">SUM(C7+C10+C15+C24+C25)</f>
        <v>83047</v>
      </c>
      <c r="D6" s="24">
        <f t="shared" si="0"/>
        <v>82927</v>
      </c>
      <c r="E6" s="24">
        <f t="shared" si="0"/>
        <v>88745</v>
      </c>
      <c r="F6" s="24">
        <f t="shared" si="0"/>
        <v>5011</v>
      </c>
      <c r="G6" s="24">
        <f t="shared" si="0"/>
        <v>4572</v>
      </c>
      <c r="H6" s="24">
        <f t="shared" si="0"/>
        <v>5281</v>
      </c>
      <c r="I6" s="15"/>
    </row>
    <row r="7" spans="1:9" s="9" customFormat="1" ht="14.25">
      <c r="A7" s="3" t="s">
        <v>9</v>
      </c>
      <c r="B7" s="7" t="s">
        <v>126</v>
      </c>
      <c r="C7" s="43">
        <f t="shared" ref="C7:H7" si="1">SUM(C8+C9)</f>
        <v>56397</v>
      </c>
      <c r="D7" s="43">
        <f t="shared" si="1"/>
        <v>56535</v>
      </c>
      <c r="E7" s="43">
        <f t="shared" si="1"/>
        <v>61285</v>
      </c>
      <c r="F7" s="43">
        <f t="shared" si="1"/>
        <v>3030</v>
      </c>
      <c r="G7" s="43">
        <f t="shared" si="1"/>
        <v>3100</v>
      </c>
      <c r="H7" s="43">
        <f t="shared" si="1"/>
        <v>3152</v>
      </c>
      <c r="I7" s="15"/>
    </row>
    <row r="8" spans="1:9" ht="14.45" customHeight="1">
      <c r="A8" s="3" t="s">
        <v>10</v>
      </c>
      <c r="B8" s="1" t="s">
        <v>127</v>
      </c>
      <c r="C8" s="44">
        <v>56387</v>
      </c>
      <c r="D8" s="44">
        <v>56535</v>
      </c>
      <c r="E8" s="44">
        <v>61185</v>
      </c>
      <c r="F8" s="44">
        <v>3030</v>
      </c>
      <c r="G8" s="44">
        <v>3100</v>
      </c>
      <c r="H8" s="44">
        <v>3152</v>
      </c>
      <c r="I8" s="15"/>
    </row>
    <row r="9" spans="1:9" ht="14.25">
      <c r="A9" s="3" t="s">
        <v>11</v>
      </c>
      <c r="B9" s="1" t="s">
        <v>138</v>
      </c>
      <c r="C9" s="44">
        <v>10</v>
      </c>
      <c r="D9" s="44"/>
      <c r="E9" s="44">
        <v>100</v>
      </c>
      <c r="F9" s="44"/>
      <c r="G9" s="44"/>
      <c r="H9" s="44"/>
      <c r="I9" s="15"/>
    </row>
    <row r="10" spans="1:9" ht="14.25">
      <c r="A10" s="3" t="s">
        <v>12</v>
      </c>
      <c r="B10" s="7" t="s">
        <v>128</v>
      </c>
      <c r="C10" s="43">
        <f t="shared" ref="C10:H10" si="2">SUM(C11:C14)</f>
        <v>15282</v>
      </c>
      <c r="D10" s="43">
        <f t="shared" si="2"/>
        <v>15082</v>
      </c>
      <c r="E10" s="43">
        <f t="shared" si="2"/>
        <v>16620</v>
      </c>
      <c r="F10" s="43">
        <f t="shared" si="2"/>
        <v>838</v>
      </c>
      <c r="G10" s="43">
        <f t="shared" si="2"/>
        <v>869</v>
      </c>
      <c r="H10" s="43">
        <f t="shared" si="2"/>
        <v>871</v>
      </c>
      <c r="I10" s="15"/>
    </row>
    <row r="11" spans="1:9" s="35" customFormat="1" ht="12.75" customHeight="1">
      <c r="A11" s="32" t="s">
        <v>13</v>
      </c>
      <c r="B11" s="39" t="s">
        <v>103</v>
      </c>
      <c r="C11" s="45">
        <v>14373</v>
      </c>
      <c r="D11" s="45">
        <v>13804</v>
      </c>
      <c r="E11" s="45">
        <v>15707</v>
      </c>
      <c r="F11" s="45">
        <v>755</v>
      </c>
      <c r="G11" s="45">
        <v>760</v>
      </c>
      <c r="H11" s="45">
        <v>788</v>
      </c>
      <c r="I11" s="40"/>
    </row>
    <row r="12" spans="1:9" s="35" customFormat="1" ht="12.75" customHeight="1">
      <c r="A12" s="32" t="s">
        <v>14</v>
      </c>
      <c r="B12" s="39" t="s">
        <v>104</v>
      </c>
      <c r="C12" s="45">
        <v>425</v>
      </c>
      <c r="D12" s="45">
        <v>533</v>
      </c>
      <c r="E12" s="45">
        <v>426</v>
      </c>
      <c r="F12" s="45">
        <v>39</v>
      </c>
      <c r="G12" s="45">
        <v>55</v>
      </c>
      <c r="H12" s="45">
        <v>39</v>
      </c>
      <c r="I12" s="40"/>
    </row>
    <row r="13" spans="1:9" ht="14.25">
      <c r="A13" s="32" t="s">
        <v>15</v>
      </c>
      <c r="B13" s="1" t="s">
        <v>105</v>
      </c>
      <c r="C13" s="44"/>
      <c r="D13" s="44">
        <v>158</v>
      </c>
      <c r="E13" s="44"/>
      <c r="F13" s="44"/>
      <c r="G13" s="44"/>
      <c r="H13" s="44"/>
      <c r="I13" s="15"/>
    </row>
    <row r="14" spans="1:9" ht="13.9" customHeight="1">
      <c r="A14" s="32" t="s">
        <v>16</v>
      </c>
      <c r="B14" s="1" t="s">
        <v>129</v>
      </c>
      <c r="C14" s="44">
        <v>484</v>
      </c>
      <c r="D14" s="44">
        <v>587</v>
      </c>
      <c r="E14" s="44">
        <v>487</v>
      </c>
      <c r="F14" s="44">
        <v>44</v>
      </c>
      <c r="G14" s="44">
        <v>54</v>
      </c>
      <c r="H14" s="44">
        <v>44</v>
      </c>
      <c r="I14" s="15"/>
    </row>
    <row r="15" spans="1:9" ht="13.9" customHeight="1">
      <c r="A15" s="32" t="s">
        <v>51</v>
      </c>
      <c r="B15" s="7" t="s">
        <v>107</v>
      </c>
      <c r="C15" s="43">
        <f t="shared" ref="C15:H15" si="3">SUM(C16:C23)</f>
        <v>11368</v>
      </c>
      <c r="D15" s="43">
        <f t="shared" si="3"/>
        <v>11310</v>
      </c>
      <c r="E15" s="43">
        <f t="shared" si="3"/>
        <v>10840</v>
      </c>
      <c r="F15" s="43">
        <f t="shared" si="3"/>
        <v>1143</v>
      </c>
      <c r="G15" s="43">
        <f t="shared" si="3"/>
        <v>603</v>
      </c>
      <c r="H15" s="43">
        <f t="shared" si="3"/>
        <v>1258</v>
      </c>
      <c r="I15" s="15"/>
    </row>
    <row r="16" spans="1:9" s="9" customFormat="1" ht="13.9" customHeight="1">
      <c r="A16" s="32" t="s">
        <v>52</v>
      </c>
      <c r="B16" s="1" t="s">
        <v>108</v>
      </c>
      <c r="C16" s="44">
        <v>1760</v>
      </c>
      <c r="D16" s="44">
        <v>1292</v>
      </c>
      <c r="E16" s="44">
        <v>1500</v>
      </c>
      <c r="F16" s="44">
        <v>180</v>
      </c>
      <c r="G16" s="44">
        <v>64</v>
      </c>
      <c r="H16" s="44">
        <v>190</v>
      </c>
      <c r="I16" s="15"/>
    </row>
    <row r="17" spans="1:9" ht="14.25">
      <c r="A17" s="32" t="s">
        <v>17</v>
      </c>
      <c r="B17" s="1" t="s">
        <v>109</v>
      </c>
      <c r="C17" s="44">
        <v>130</v>
      </c>
      <c r="D17" s="44">
        <v>71</v>
      </c>
      <c r="E17" s="44">
        <v>130</v>
      </c>
      <c r="F17" s="44"/>
      <c r="G17" s="44"/>
      <c r="H17" s="44"/>
      <c r="I17" s="15"/>
    </row>
    <row r="18" spans="1:9" ht="14.25">
      <c r="A18" s="32" t="s">
        <v>18</v>
      </c>
      <c r="B18" s="1" t="s">
        <v>110</v>
      </c>
      <c r="C18" s="44">
        <v>7030</v>
      </c>
      <c r="D18" s="44">
        <v>7781</v>
      </c>
      <c r="E18" s="44">
        <v>6890</v>
      </c>
      <c r="F18" s="44">
        <v>720</v>
      </c>
      <c r="G18" s="44">
        <v>442</v>
      </c>
      <c r="H18" s="44">
        <v>800</v>
      </c>
      <c r="I18" s="15"/>
    </row>
    <row r="19" spans="1:9" ht="14.25">
      <c r="A19" s="32" t="s">
        <v>19</v>
      </c>
      <c r="B19" s="1" t="s">
        <v>111</v>
      </c>
      <c r="C19" s="44">
        <v>2408</v>
      </c>
      <c r="D19" s="44">
        <v>2166</v>
      </c>
      <c r="E19" s="44">
        <v>2300</v>
      </c>
      <c r="F19" s="44">
        <v>243</v>
      </c>
      <c r="G19" s="44">
        <v>97</v>
      </c>
      <c r="H19" s="44">
        <v>268</v>
      </c>
      <c r="I19" s="15"/>
    </row>
    <row r="20" spans="1:9" s="9" customFormat="1" ht="14.25">
      <c r="A20" s="32" t="s">
        <v>20</v>
      </c>
      <c r="B20" s="1" t="s">
        <v>112</v>
      </c>
      <c r="C20" s="44">
        <v>40</v>
      </c>
      <c r="D20" s="44"/>
      <c r="E20" s="44">
        <v>20</v>
      </c>
      <c r="F20" s="44"/>
      <c r="G20" s="44"/>
      <c r="H20" s="44"/>
      <c r="I20" s="15"/>
    </row>
    <row r="21" spans="1:9" ht="14.25">
      <c r="A21" s="32" t="s">
        <v>21</v>
      </c>
      <c r="B21" s="1" t="s">
        <v>113</v>
      </c>
      <c r="C21" s="44"/>
      <c r="D21" s="44"/>
      <c r="E21" s="44"/>
      <c r="F21" s="44"/>
      <c r="G21" s="44"/>
      <c r="H21" s="44"/>
      <c r="I21" s="15"/>
    </row>
    <row r="22" spans="1:9" ht="14.25">
      <c r="A22" s="32" t="s">
        <v>22</v>
      </c>
      <c r="B22" s="1" t="s">
        <v>139</v>
      </c>
      <c r="C22" s="44"/>
      <c r="D22" s="44"/>
      <c r="E22" s="44"/>
      <c r="F22" s="44"/>
      <c r="G22" s="44"/>
      <c r="H22" s="44"/>
      <c r="I22" s="15"/>
    </row>
    <row r="23" spans="1:9" ht="14.25">
      <c r="A23" s="32" t="s">
        <v>23</v>
      </c>
      <c r="B23" s="1" t="s">
        <v>140</v>
      </c>
      <c r="C23" s="44"/>
      <c r="D23" s="44"/>
      <c r="E23" s="44"/>
      <c r="F23" s="44"/>
      <c r="G23" s="44"/>
      <c r="H23" s="44"/>
      <c r="I23" s="15"/>
    </row>
    <row r="24" spans="1:9" ht="14.25">
      <c r="A24" s="32" t="s">
        <v>24</v>
      </c>
      <c r="B24" s="64" t="s">
        <v>141</v>
      </c>
      <c r="C24" s="65"/>
      <c r="D24" s="65"/>
      <c r="E24" s="65"/>
      <c r="F24" s="65"/>
      <c r="G24" s="65"/>
      <c r="H24" s="65"/>
      <c r="I24" s="15"/>
    </row>
    <row r="25" spans="1:9" ht="14.25">
      <c r="A25" s="32" t="s">
        <v>25</v>
      </c>
      <c r="B25" s="64" t="s">
        <v>115</v>
      </c>
      <c r="C25" s="65">
        <f t="shared" ref="C25:H25" si="4">SUM(C26:C28)</f>
        <v>0</v>
      </c>
      <c r="D25" s="65">
        <f t="shared" si="4"/>
        <v>0</v>
      </c>
      <c r="E25" s="65">
        <f t="shared" si="4"/>
        <v>0</v>
      </c>
      <c r="F25" s="65">
        <f t="shared" si="4"/>
        <v>0</v>
      </c>
      <c r="G25" s="65">
        <f t="shared" si="4"/>
        <v>0</v>
      </c>
      <c r="H25" s="65">
        <f t="shared" si="4"/>
        <v>0</v>
      </c>
      <c r="I25" s="15"/>
    </row>
    <row r="26" spans="1:9" ht="14.25">
      <c r="A26" s="32" t="s">
        <v>26</v>
      </c>
      <c r="B26" s="39" t="s">
        <v>132</v>
      </c>
      <c r="C26" s="45"/>
      <c r="D26" s="45"/>
      <c r="E26" s="45"/>
      <c r="F26" s="45"/>
      <c r="G26" s="45"/>
      <c r="H26" s="45"/>
      <c r="I26" s="15"/>
    </row>
    <row r="27" spans="1:9" ht="14.25">
      <c r="A27" s="32" t="s">
        <v>27</v>
      </c>
      <c r="B27" s="39" t="s">
        <v>142</v>
      </c>
      <c r="C27" s="45"/>
      <c r="D27" s="45"/>
      <c r="E27" s="45"/>
      <c r="F27" s="45"/>
      <c r="G27" s="45"/>
      <c r="H27" s="45"/>
      <c r="I27" s="15"/>
    </row>
    <row r="28" spans="1:9" ht="14.25">
      <c r="A28" s="32" t="s">
        <v>28</v>
      </c>
      <c r="B28" s="39" t="s">
        <v>143</v>
      </c>
      <c r="C28" s="45"/>
      <c r="D28" s="45"/>
      <c r="E28" s="45"/>
      <c r="F28" s="45"/>
      <c r="G28" s="45"/>
      <c r="H28" s="45"/>
      <c r="I28" s="15"/>
    </row>
    <row r="29" spans="1:9" s="10" customFormat="1" ht="15">
      <c r="A29" s="32" t="s">
        <v>29</v>
      </c>
      <c r="B29" s="41" t="s">
        <v>135</v>
      </c>
      <c r="C29" s="46">
        <f t="shared" ref="C29:H29" si="5">SUM(C30:C33)</f>
        <v>0</v>
      </c>
      <c r="D29" s="46">
        <f t="shared" si="5"/>
        <v>278</v>
      </c>
      <c r="E29" s="46">
        <f t="shared" si="5"/>
        <v>813</v>
      </c>
      <c r="F29" s="46">
        <f t="shared" si="5"/>
        <v>0</v>
      </c>
      <c r="G29" s="46">
        <f t="shared" si="5"/>
        <v>0</v>
      </c>
      <c r="H29" s="46">
        <f t="shared" si="5"/>
        <v>138</v>
      </c>
      <c r="I29" s="15"/>
    </row>
    <row r="30" spans="1:9" ht="14.45" customHeight="1">
      <c r="A30" s="32" t="s">
        <v>30</v>
      </c>
      <c r="B30" s="1" t="s">
        <v>71</v>
      </c>
      <c r="C30" s="44"/>
      <c r="D30" s="44">
        <v>219</v>
      </c>
      <c r="E30" s="44">
        <v>640</v>
      </c>
      <c r="F30" s="44"/>
      <c r="G30" s="44"/>
      <c r="H30" s="44">
        <v>109</v>
      </c>
      <c r="I30" s="15"/>
    </row>
    <row r="31" spans="1:9" ht="12.75" customHeight="1">
      <c r="A31" s="32" t="s">
        <v>31</v>
      </c>
      <c r="B31" s="1" t="s">
        <v>72</v>
      </c>
      <c r="C31" s="44"/>
      <c r="D31" s="44"/>
      <c r="E31" s="44"/>
      <c r="F31" s="44"/>
      <c r="G31" s="44"/>
      <c r="H31" s="44"/>
      <c r="I31" s="15"/>
    </row>
    <row r="32" spans="1:9" ht="14.25">
      <c r="A32" s="32" t="s">
        <v>32</v>
      </c>
      <c r="B32" s="1" t="s">
        <v>73</v>
      </c>
      <c r="C32" s="44"/>
      <c r="D32" s="44">
        <v>59</v>
      </c>
      <c r="E32" s="44">
        <v>173</v>
      </c>
      <c r="F32" s="44"/>
      <c r="G32" s="44"/>
      <c r="H32" s="44">
        <v>29</v>
      </c>
      <c r="I32" s="15"/>
    </row>
    <row r="33" spans="1:9" s="10" customFormat="1" ht="14.25">
      <c r="A33" s="32" t="s">
        <v>33</v>
      </c>
      <c r="B33" s="1" t="s">
        <v>144</v>
      </c>
      <c r="C33" s="44"/>
      <c r="D33" s="44"/>
      <c r="E33" s="44"/>
      <c r="F33" s="44"/>
      <c r="G33" s="44"/>
      <c r="H33" s="44"/>
      <c r="I33" s="15"/>
    </row>
    <row r="34" spans="1:9" s="6" customFormat="1" ht="15">
      <c r="A34" s="32" t="s">
        <v>34</v>
      </c>
      <c r="B34" s="8" t="s">
        <v>69</v>
      </c>
      <c r="C34" s="24"/>
      <c r="D34" s="24"/>
      <c r="E34" s="24"/>
      <c r="F34" s="24"/>
      <c r="G34" s="24"/>
      <c r="H34" s="24"/>
      <c r="I34" s="15"/>
    </row>
    <row r="35" spans="1:9" ht="15">
      <c r="A35" s="32" t="s">
        <v>35</v>
      </c>
      <c r="B35" s="8" t="s">
        <v>70</v>
      </c>
      <c r="C35" s="24"/>
      <c r="D35" s="24"/>
      <c r="E35" s="24"/>
      <c r="F35" s="24"/>
      <c r="G35" s="24"/>
      <c r="H35" s="24"/>
      <c r="I35" s="15"/>
    </row>
    <row r="36" spans="1:9" ht="15">
      <c r="A36" s="32" t="s">
        <v>36</v>
      </c>
      <c r="B36" s="8" t="s">
        <v>62</v>
      </c>
      <c r="C36" s="24">
        <f t="shared" ref="C36:H36" si="6">SUM(C6+C29+C34+C35)</f>
        <v>83047</v>
      </c>
      <c r="D36" s="24">
        <f t="shared" si="6"/>
        <v>83205</v>
      </c>
      <c r="E36" s="24">
        <f t="shared" si="6"/>
        <v>89558</v>
      </c>
      <c r="F36" s="24">
        <f t="shared" si="6"/>
        <v>5011</v>
      </c>
      <c r="G36" s="24">
        <f t="shared" si="6"/>
        <v>4572</v>
      </c>
      <c r="H36" s="24">
        <f t="shared" si="6"/>
        <v>5419</v>
      </c>
      <c r="I36" s="15"/>
    </row>
    <row r="37" spans="1:9" s="26" customFormat="1" ht="14.25">
      <c r="A37" s="32" t="s">
        <v>37</v>
      </c>
      <c r="B37" s="1" t="s">
        <v>136</v>
      </c>
      <c r="C37" s="63"/>
      <c r="D37" s="63"/>
      <c r="E37" s="63"/>
      <c r="F37" s="63"/>
      <c r="G37" s="63"/>
      <c r="H37" s="63"/>
      <c r="I37" s="58"/>
    </row>
    <row r="38" spans="1:9" ht="15">
      <c r="A38" s="32" t="s">
        <v>38</v>
      </c>
      <c r="B38" s="8" t="s">
        <v>125</v>
      </c>
      <c r="C38" s="24">
        <f t="shared" ref="C38:H38" si="7">SUM(C36:C37)</f>
        <v>83047</v>
      </c>
      <c r="D38" s="24">
        <f t="shared" si="7"/>
        <v>83205</v>
      </c>
      <c r="E38" s="24">
        <f t="shared" si="7"/>
        <v>89558</v>
      </c>
      <c r="F38" s="24">
        <f t="shared" si="7"/>
        <v>5011</v>
      </c>
      <c r="G38" s="24">
        <f t="shared" si="7"/>
        <v>4572</v>
      </c>
      <c r="H38" s="24">
        <f t="shared" si="7"/>
        <v>5419</v>
      </c>
      <c r="I38" s="15"/>
    </row>
    <row r="39" spans="1:9" s="10" customFormat="1" ht="20.25" customHeight="1">
      <c r="A39" s="32"/>
      <c r="B39" s="25"/>
      <c r="C39" s="44"/>
      <c r="D39" s="44"/>
      <c r="E39" s="68"/>
      <c r="F39" s="44"/>
      <c r="G39" s="44"/>
      <c r="H39" s="68"/>
      <c r="I39" s="15"/>
    </row>
    <row r="40" spans="1:9" s="10" customFormat="1" ht="14.25">
      <c r="A40" s="49"/>
      <c r="B40" s="50"/>
      <c r="C40" s="51"/>
      <c r="D40" s="51"/>
      <c r="E40" s="51"/>
      <c r="F40" s="52"/>
      <c r="G40" s="52"/>
      <c r="H40" s="52"/>
      <c r="I40" s="23"/>
    </row>
    <row r="41" spans="1:9" s="26" customFormat="1">
      <c r="A41" s="87" t="s">
        <v>90</v>
      </c>
      <c r="B41" s="88"/>
      <c r="C41" s="88"/>
      <c r="D41" s="88"/>
      <c r="E41" s="88"/>
      <c r="F41" s="88"/>
      <c r="G41" s="88"/>
      <c r="H41" s="88"/>
      <c r="I41" s="27"/>
    </row>
    <row r="42" spans="1:9">
      <c r="A42" s="4"/>
      <c r="B42" s="4"/>
    </row>
    <row r="43" spans="1:9">
      <c r="B43" s="4"/>
    </row>
  </sheetData>
  <mergeCells count="8">
    <mergeCell ref="F3:H3"/>
    <mergeCell ref="A41:H41"/>
    <mergeCell ref="A1:H1"/>
    <mergeCell ref="G2:H2"/>
    <mergeCell ref="A3:A4"/>
    <mergeCell ref="B3:B4"/>
    <mergeCell ref="C3:E3"/>
    <mergeCell ref="D2:E2"/>
  </mergeCells>
  <phoneticPr fontId="0" type="noConversion"/>
  <printOptions horizontalCentered="1"/>
  <pageMargins left="0.39370078740157483" right="0.39370078740157483" top="0.19685039370078741" bottom="0" header="0.31496062992125984" footer="0.11811023622047245"/>
  <pageSetup paperSize="9" scale="75" orientation="landscape" horizontalDpi="240" verticalDpi="144" r:id="rId1"/>
  <headerFooter alignWithMargins="0">
    <oddHeader xml:space="preserve">&amp;L&amp;14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K50"/>
  <sheetViews>
    <sheetView view="pageBreakPreview" zoomScale="90" zoomScaleNormal="75" zoomScaleSheetLayoutView="75" workbookViewId="0">
      <selection activeCell="E4" sqref="E4"/>
    </sheetView>
  </sheetViews>
  <sheetFormatPr defaultRowHeight="12.75"/>
  <cols>
    <col min="1" max="1" width="5" customWidth="1"/>
    <col min="2" max="2" width="45.85546875" customWidth="1"/>
    <col min="3" max="3" width="12.28515625" customWidth="1"/>
    <col min="4" max="4" width="12.140625" customWidth="1"/>
    <col min="5" max="5" width="11.28515625" customWidth="1"/>
    <col min="6" max="6" width="11.42578125" customWidth="1"/>
    <col min="7" max="7" width="12.5703125" customWidth="1"/>
    <col min="8" max="8" width="11.28515625" customWidth="1"/>
    <col min="9" max="9" width="7.5703125" style="4" customWidth="1"/>
    <col min="10" max="10" width="0.42578125" style="4" hidden="1" customWidth="1"/>
  </cols>
  <sheetData>
    <row r="1" spans="1:11" ht="15.75" customHeight="1">
      <c r="A1" s="76" t="s">
        <v>94</v>
      </c>
      <c r="B1" s="76"/>
      <c r="C1" s="76"/>
      <c r="D1" s="76"/>
      <c r="E1" s="76"/>
      <c r="F1" s="76"/>
      <c r="G1" s="76"/>
      <c r="H1" s="76"/>
      <c r="I1" s="36"/>
      <c r="J1" s="36"/>
      <c r="K1" s="36"/>
    </row>
    <row r="2" spans="1:11" ht="12.6" customHeight="1">
      <c r="D2" s="95"/>
      <c r="E2" s="95"/>
      <c r="F2" s="37"/>
      <c r="G2" s="79" t="s">
        <v>49</v>
      </c>
      <c r="H2" s="79"/>
      <c r="I2" s="11"/>
      <c r="J2" s="11"/>
    </row>
    <row r="3" spans="1:11" ht="13.5" customHeight="1">
      <c r="A3" s="77" t="s">
        <v>50</v>
      </c>
      <c r="B3" s="80" t="s">
        <v>0</v>
      </c>
      <c r="C3" s="96"/>
      <c r="D3" s="97"/>
      <c r="E3" s="98"/>
      <c r="F3" s="90"/>
      <c r="G3" s="91"/>
      <c r="H3" s="92"/>
      <c r="I3" s="28"/>
      <c r="J3" s="13"/>
    </row>
    <row r="4" spans="1:11" ht="33" customHeight="1">
      <c r="A4" s="78"/>
      <c r="B4" s="81"/>
      <c r="C4" s="5"/>
      <c r="D4" s="5"/>
      <c r="E4" s="5"/>
      <c r="F4" s="5"/>
      <c r="G4" s="5"/>
      <c r="H4" s="5"/>
      <c r="I4" s="14"/>
      <c r="J4" s="21"/>
    </row>
    <row r="5" spans="1:11" s="20" customFormat="1" ht="12">
      <c r="A5" s="18">
        <v>1</v>
      </c>
      <c r="B5" s="18">
        <v>2</v>
      </c>
      <c r="C5" s="18">
        <v>3</v>
      </c>
      <c r="D5" s="18">
        <v>4</v>
      </c>
      <c r="E5" s="18">
        <v>5</v>
      </c>
      <c r="F5" s="18">
        <v>6</v>
      </c>
      <c r="G5" s="18">
        <v>7</v>
      </c>
      <c r="H5" s="18">
        <v>8</v>
      </c>
      <c r="I5" s="19"/>
      <c r="J5" s="22"/>
    </row>
    <row r="6" spans="1:11" s="10" customFormat="1" ht="15">
      <c r="A6" s="3" t="s">
        <v>8</v>
      </c>
      <c r="B6" s="8" t="s">
        <v>64</v>
      </c>
      <c r="C6" s="24">
        <f t="shared" ref="C6:H6" si="0">SUM(C7+C10+C14+C23+C27+C28)</f>
        <v>0</v>
      </c>
      <c r="D6" s="24">
        <f t="shared" si="0"/>
        <v>0</v>
      </c>
      <c r="E6" s="24">
        <f t="shared" si="0"/>
        <v>0</v>
      </c>
      <c r="F6" s="24">
        <f t="shared" si="0"/>
        <v>0</v>
      </c>
      <c r="G6" s="24">
        <f t="shared" si="0"/>
        <v>0</v>
      </c>
      <c r="H6" s="24">
        <f t="shared" si="0"/>
        <v>0</v>
      </c>
      <c r="I6" s="29"/>
      <c r="J6" s="23"/>
    </row>
    <row r="7" spans="1:11" s="9" customFormat="1" ht="15">
      <c r="A7" s="3" t="s">
        <v>9</v>
      </c>
      <c r="B7" s="7" t="s">
        <v>78</v>
      </c>
      <c r="C7" s="43">
        <f t="shared" ref="C7:H7" si="1">SUM(C8+C9)</f>
        <v>0</v>
      </c>
      <c r="D7" s="43">
        <f t="shared" si="1"/>
        <v>0</v>
      </c>
      <c r="E7" s="43">
        <f t="shared" si="1"/>
        <v>0</v>
      </c>
      <c r="F7" s="43">
        <f t="shared" si="1"/>
        <v>0</v>
      </c>
      <c r="G7" s="43">
        <f t="shared" si="1"/>
        <v>0</v>
      </c>
      <c r="H7" s="43">
        <f t="shared" si="1"/>
        <v>0</v>
      </c>
      <c r="I7" s="29"/>
      <c r="J7" s="23"/>
    </row>
    <row r="8" spans="1:11" ht="14.45" customHeight="1">
      <c r="A8" s="3" t="s">
        <v>10</v>
      </c>
      <c r="B8" s="1" t="s">
        <v>84</v>
      </c>
      <c r="C8" s="44"/>
      <c r="D8" s="44"/>
      <c r="E8" s="44"/>
      <c r="F8" s="44"/>
      <c r="G8" s="44"/>
      <c r="H8" s="44"/>
      <c r="I8" s="29"/>
      <c r="J8" s="23"/>
    </row>
    <row r="9" spans="1:11" ht="15">
      <c r="A9" s="3" t="s">
        <v>11</v>
      </c>
      <c r="B9" s="1" t="s">
        <v>85</v>
      </c>
      <c r="C9" s="44"/>
      <c r="D9" s="44"/>
      <c r="E9" s="44"/>
      <c r="F9" s="44"/>
      <c r="G9" s="44"/>
      <c r="H9" s="44"/>
      <c r="I9" s="29"/>
      <c r="J9" s="23"/>
    </row>
    <row r="10" spans="1:11" ht="15">
      <c r="A10" s="3" t="s">
        <v>12</v>
      </c>
      <c r="B10" s="7" t="s">
        <v>79</v>
      </c>
      <c r="C10" s="43">
        <f t="shared" ref="C10:H10" si="2">SUM(C11:C13)</f>
        <v>0</v>
      </c>
      <c r="D10" s="43">
        <f t="shared" si="2"/>
        <v>0</v>
      </c>
      <c r="E10" s="43">
        <f t="shared" si="2"/>
        <v>0</v>
      </c>
      <c r="F10" s="43">
        <f t="shared" si="2"/>
        <v>0</v>
      </c>
      <c r="G10" s="43">
        <f t="shared" si="2"/>
        <v>0</v>
      </c>
      <c r="H10" s="43">
        <f t="shared" si="2"/>
        <v>0</v>
      </c>
      <c r="I10" s="29"/>
      <c r="J10" s="23"/>
    </row>
    <row r="11" spans="1:11" s="35" customFormat="1" ht="13.5" customHeight="1">
      <c r="A11" s="3" t="s">
        <v>13</v>
      </c>
      <c r="B11" s="1" t="s">
        <v>87</v>
      </c>
      <c r="C11" s="44"/>
      <c r="D11" s="44"/>
      <c r="E11" s="44"/>
      <c r="F11" s="45"/>
      <c r="G11" s="45"/>
      <c r="H11" s="44"/>
      <c r="I11" s="33"/>
      <c r="J11" s="34"/>
    </row>
    <row r="12" spans="1:11" ht="15">
      <c r="A12" s="3" t="s">
        <v>14</v>
      </c>
      <c r="B12" s="1" t="s">
        <v>55</v>
      </c>
      <c r="C12" s="44"/>
      <c r="D12" s="44"/>
      <c r="E12" s="44"/>
      <c r="F12" s="44"/>
      <c r="G12" s="44"/>
      <c r="H12" s="44"/>
      <c r="I12" s="29"/>
      <c r="J12" s="23"/>
    </row>
    <row r="13" spans="1:11" ht="13.9" customHeight="1">
      <c r="A13" s="3" t="s">
        <v>15</v>
      </c>
      <c r="B13" s="1" t="s">
        <v>56</v>
      </c>
      <c r="C13" s="44"/>
      <c r="D13" s="44"/>
      <c r="E13" s="44"/>
      <c r="F13" s="44"/>
      <c r="G13" s="44"/>
      <c r="H13" s="44"/>
      <c r="I13" s="29"/>
      <c r="J13" s="23"/>
    </row>
    <row r="14" spans="1:11" ht="13.9" customHeight="1">
      <c r="A14" s="3" t="s">
        <v>16</v>
      </c>
      <c r="B14" s="7" t="s">
        <v>80</v>
      </c>
      <c r="C14" s="43">
        <f t="shared" ref="C14:H14" si="3">SUM(C15:C22)</f>
        <v>0</v>
      </c>
      <c r="D14" s="43">
        <f t="shared" si="3"/>
        <v>0</v>
      </c>
      <c r="E14" s="43">
        <f t="shared" si="3"/>
        <v>0</v>
      </c>
      <c r="F14" s="43">
        <f t="shared" si="3"/>
        <v>0</v>
      </c>
      <c r="G14" s="43">
        <f t="shared" si="3"/>
        <v>0</v>
      </c>
      <c r="H14" s="43">
        <f t="shared" si="3"/>
        <v>0</v>
      </c>
      <c r="I14" s="29"/>
      <c r="J14" s="23"/>
    </row>
    <row r="15" spans="1:11" s="9" customFormat="1" ht="13.9" customHeight="1">
      <c r="A15" s="3" t="s">
        <v>51</v>
      </c>
      <c r="B15" s="1" t="s">
        <v>1</v>
      </c>
      <c r="C15" s="44"/>
      <c r="D15" s="44"/>
      <c r="E15" s="44"/>
      <c r="F15" s="44"/>
      <c r="G15" s="44"/>
      <c r="H15" s="44"/>
      <c r="I15" s="29"/>
      <c r="J15" s="23"/>
    </row>
    <row r="16" spans="1:11" ht="15">
      <c r="A16" s="3" t="s">
        <v>52</v>
      </c>
      <c r="B16" s="1" t="s">
        <v>2</v>
      </c>
      <c r="C16" s="44"/>
      <c r="D16" s="44"/>
      <c r="E16" s="44"/>
      <c r="F16" s="44"/>
      <c r="G16" s="44"/>
      <c r="H16" s="44"/>
      <c r="I16" s="29"/>
      <c r="J16" s="23"/>
    </row>
    <row r="17" spans="1:10" ht="15">
      <c r="A17" s="3" t="s">
        <v>17</v>
      </c>
      <c r="B17" s="1" t="s">
        <v>3</v>
      </c>
      <c r="C17" s="44"/>
      <c r="D17" s="44"/>
      <c r="E17" s="44"/>
      <c r="F17" s="44"/>
      <c r="G17" s="44"/>
      <c r="H17" s="44"/>
      <c r="I17" s="29"/>
      <c r="J17" s="23"/>
    </row>
    <row r="18" spans="1:10" ht="15">
      <c r="A18" s="3" t="s">
        <v>18</v>
      </c>
      <c r="B18" s="1" t="s">
        <v>4</v>
      </c>
      <c r="C18" s="44"/>
      <c r="D18" s="44"/>
      <c r="E18" s="44"/>
      <c r="F18" s="44"/>
      <c r="G18" s="44"/>
      <c r="H18" s="44"/>
      <c r="I18" s="29"/>
      <c r="J18" s="23"/>
    </row>
    <row r="19" spans="1:10" s="9" customFormat="1" ht="15">
      <c r="A19" s="3" t="s">
        <v>19</v>
      </c>
      <c r="B19" s="1" t="s">
        <v>59</v>
      </c>
      <c r="C19" s="44"/>
      <c r="D19" s="44"/>
      <c r="E19" s="44"/>
      <c r="F19" s="44"/>
      <c r="G19" s="44"/>
      <c r="H19" s="44"/>
      <c r="I19" s="29"/>
      <c r="J19" s="23"/>
    </row>
    <row r="20" spans="1:10" ht="15">
      <c r="A20" s="3" t="s">
        <v>20</v>
      </c>
      <c r="B20" s="1" t="s">
        <v>58</v>
      </c>
      <c r="C20" s="44"/>
      <c r="D20" s="44"/>
      <c r="E20" s="44"/>
      <c r="F20" s="44"/>
      <c r="G20" s="44"/>
      <c r="H20" s="44"/>
      <c r="I20" s="29"/>
      <c r="J20" s="23"/>
    </row>
    <row r="21" spans="1:10" ht="15">
      <c r="A21" s="3" t="s">
        <v>21</v>
      </c>
      <c r="B21" s="1" t="s">
        <v>60</v>
      </c>
      <c r="C21" s="44"/>
      <c r="D21" s="44"/>
      <c r="E21" s="44"/>
      <c r="F21" s="44"/>
      <c r="G21" s="44"/>
      <c r="H21" s="44"/>
      <c r="I21" s="29"/>
      <c r="J21" s="23"/>
    </row>
    <row r="22" spans="1:10" ht="15">
      <c r="A22" s="3" t="s">
        <v>22</v>
      </c>
      <c r="B22" s="1" t="s">
        <v>61</v>
      </c>
      <c r="C22" s="44"/>
      <c r="D22" s="44"/>
      <c r="E22" s="44"/>
      <c r="F22" s="44"/>
      <c r="G22" s="44"/>
      <c r="H22" s="44"/>
      <c r="I22" s="29"/>
      <c r="J22" s="23"/>
    </row>
    <row r="23" spans="1:10" ht="15">
      <c r="A23" s="3" t="s">
        <v>23</v>
      </c>
      <c r="B23" s="7" t="s">
        <v>81</v>
      </c>
      <c r="C23" s="43">
        <f t="shared" ref="C23:H23" si="4">SUM(C24+C25+C26)</f>
        <v>0</v>
      </c>
      <c r="D23" s="43">
        <f t="shared" si="4"/>
        <v>0</v>
      </c>
      <c r="E23" s="43">
        <f t="shared" si="4"/>
        <v>0</v>
      </c>
      <c r="F23" s="43">
        <f t="shared" si="4"/>
        <v>0</v>
      </c>
      <c r="G23" s="43">
        <f t="shared" si="4"/>
        <v>0</v>
      </c>
      <c r="H23" s="43">
        <f t="shared" si="4"/>
        <v>0</v>
      </c>
      <c r="I23" s="29"/>
      <c r="J23" s="23"/>
    </row>
    <row r="24" spans="1:10" ht="15">
      <c r="A24" s="3" t="s">
        <v>24</v>
      </c>
      <c r="B24" s="1" t="s">
        <v>5</v>
      </c>
      <c r="C24" s="44"/>
      <c r="D24" s="44"/>
      <c r="E24" s="44"/>
      <c r="F24" s="44"/>
      <c r="G24" s="44"/>
      <c r="H24" s="44"/>
      <c r="I24" s="29"/>
      <c r="J24" s="23"/>
    </row>
    <row r="25" spans="1:10" ht="15">
      <c r="A25" s="3" t="s">
        <v>25</v>
      </c>
      <c r="B25" s="1" t="s">
        <v>6</v>
      </c>
      <c r="C25" s="44"/>
      <c r="D25" s="44"/>
      <c r="E25" s="44"/>
      <c r="F25" s="44"/>
      <c r="G25" s="44"/>
      <c r="H25" s="44"/>
      <c r="I25" s="29"/>
      <c r="J25" s="23"/>
    </row>
    <row r="26" spans="1:10" ht="15">
      <c r="A26" s="3" t="s">
        <v>26</v>
      </c>
      <c r="B26" s="1" t="s">
        <v>7</v>
      </c>
      <c r="C26" s="44"/>
      <c r="D26" s="44"/>
      <c r="E26" s="44"/>
      <c r="F26" s="44"/>
      <c r="G26" s="44"/>
      <c r="H26" s="44"/>
      <c r="I26" s="29"/>
      <c r="J26" s="23"/>
    </row>
    <row r="27" spans="1:10" s="26" customFormat="1" ht="15">
      <c r="A27" s="3" t="s">
        <v>27</v>
      </c>
      <c r="B27" s="57" t="s">
        <v>82</v>
      </c>
      <c r="C27" s="47"/>
      <c r="D27" s="47"/>
      <c r="E27" s="47"/>
      <c r="F27" s="44"/>
      <c r="G27" s="44"/>
      <c r="H27" s="47"/>
      <c r="I27" s="59"/>
      <c r="J27" s="60"/>
    </row>
    <row r="28" spans="1:10" ht="15">
      <c r="A28" s="3" t="s">
        <v>28</v>
      </c>
      <c r="B28" s="38" t="s">
        <v>83</v>
      </c>
      <c r="C28" s="24">
        <f t="shared" ref="C28:H28" si="5">SUM(C29:C32)</f>
        <v>0</v>
      </c>
      <c r="D28" s="24">
        <f t="shared" si="5"/>
        <v>0</v>
      </c>
      <c r="E28" s="24">
        <f t="shared" si="5"/>
        <v>0</v>
      </c>
      <c r="F28" s="48">
        <f t="shared" si="5"/>
        <v>0</v>
      </c>
      <c r="G28" s="24">
        <f t="shared" si="5"/>
        <v>0</v>
      </c>
      <c r="H28" s="24">
        <f t="shared" si="5"/>
        <v>0</v>
      </c>
      <c r="I28" s="29"/>
      <c r="J28" s="23"/>
    </row>
    <row r="29" spans="1:10" s="9" customFormat="1" ht="15">
      <c r="A29" s="32" t="s">
        <v>29</v>
      </c>
      <c r="B29" s="39" t="s">
        <v>65</v>
      </c>
      <c r="C29" s="45"/>
      <c r="D29" s="45"/>
      <c r="E29" s="45"/>
      <c r="F29" s="45"/>
      <c r="G29" s="45"/>
      <c r="H29" s="45"/>
      <c r="I29" s="29"/>
      <c r="J29" s="23"/>
    </row>
    <row r="30" spans="1:10" ht="15">
      <c r="A30" s="32" t="s">
        <v>30</v>
      </c>
      <c r="B30" s="39" t="s">
        <v>66</v>
      </c>
      <c r="C30" s="45"/>
      <c r="D30" s="45"/>
      <c r="E30" s="45"/>
      <c r="F30" s="45"/>
      <c r="G30" s="45"/>
      <c r="H30" s="45"/>
      <c r="I30" s="29"/>
      <c r="J30" s="23"/>
    </row>
    <row r="31" spans="1:10" ht="15">
      <c r="A31" s="32" t="s">
        <v>31</v>
      </c>
      <c r="B31" s="39" t="s">
        <v>67</v>
      </c>
      <c r="C31" s="45"/>
      <c r="D31" s="45"/>
      <c r="E31" s="45"/>
      <c r="F31" s="45"/>
      <c r="G31" s="45"/>
      <c r="H31" s="45"/>
      <c r="I31" s="29"/>
      <c r="J31" s="23"/>
    </row>
    <row r="32" spans="1:10" ht="15">
      <c r="A32" s="32" t="s">
        <v>32</v>
      </c>
      <c r="B32" s="39" t="s">
        <v>68</v>
      </c>
      <c r="C32" s="45"/>
      <c r="D32" s="45"/>
      <c r="E32" s="45"/>
      <c r="F32" s="45"/>
      <c r="G32" s="45"/>
      <c r="H32" s="45"/>
      <c r="I32" s="29"/>
      <c r="J32" s="23"/>
    </row>
    <row r="33" spans="1:10" s="10" customFormat="1" ht="15">
      <c r="A33" s="32" t="s">
        <v>33</v>
      </c>
      <c r="B33" s="41" t="s">
        <v>77</v>
      </c>
      <c r="C33" s="46">
        <f t="shared" ref="C33:H33" si="6">SUM(C34:C38)</f>
        <v>0</v>
      </c>
      <c r="D33" s="46">
        <f t="shared" si="6"/>
        <v>0</v>
      </c>
      <c r="E33" s="46">
        <f t="shared" si="6"/>
        <v>0</v>
      </c>
      <c r="F33" s="46">
        <f t="shared" si="6"/>
        <v>0</v>
      </c>
      <c r="G33" s="46">
        <f t="shared" si="6"/>
        <v>0</v>
      </c>
      <c r="H33" s="46">
        <f t="shared" si="6"/>
        <v>0</v>
      </c>
      <c r="I33" s="29"/>
      <c r="J33" s="23"/>
    </row>
    <row r="34" spans="1:10" s="35" customFormat="1" ht="14.45" customHeight="1">
      <c r="A34" s="32" t="s">
        <v>34</v>
      </c>
      <c r="B34" s="39" t="s">
        <v>71</v>
      </c>
      <c r="C34" s="45"/>
      <c r="D34" s="45"/>
      <c r="E34" s="45"/>
      <c r="F34" s="44"/>
      <c r="G34" s="44"/>
      <c r="H34" s="45"/>
      <c r="I34" s="33"/>
      <c r="J34" s="34"/>
    </row>
    <row r="35" spans="1:10" s="35" customFormat="1" ht="12.75" customHeight="1">
      <c r="A35" s="32" t="s">
        <v>35</v>
      </c>
      <c r="B35" s="39" t="s">
        <v>72</v>
      </c>
      <c r="C35" s="45"/>
      <c r="D35" s="45"/>
      <c r="E35" s="45"/>
      <c r="F35" s="44"/>
      <c r="G35" s="44"/>
      <c r="H35" s="45"/>
      <c r="I35" s="33"/>
      <c r="J35" s="34"/>
    </row>
    <row r="36" spans="1:10" s="35" customFormat="1" ht="15">
      <c r="A36" s="32" t="s">
        <v>36</v>
      </c>
      <c r="B36" s="39" t="s">
        <v>73</v>
      </c>
      <c r="C36" s="45"/>
      <c r="D36" s="45"/>
      <c r="E36" s="45"/>
      <c r="F36" s="44"/>
      <c r="G36" s="44"/>
      <c r="H36" s="45"/>
      <c r="I36" s="33"/>
      <c r="J36" s="34"/>
    </row>
    <row r="37" spans="1:10" s="35" customFormat="1" ht="12.75" customHeight="1">
      <c r="A37" s="32" t="s">
        <v>37</v>
      </c>
      <c r="B37" s="39" t="s">
        <v>74</v>
      </c>
      <c r="C37" s="45"/>
      <c r="D37" s="45"/>
      <c r="E37" s="45"/>
      <c r="F37" s="44"/>
      <c r="G37" s="44"/>
      <c r="H37" s="45"/>
      <c r="I37" s="33"/>
      <c r="J37" s="34"/>
    </row>
    <row r="38" spans="1:10" s="42" customFormat="1" ht="15">
      <c r="A38" s="32" t="s">
        <v>38</v>
      </c>
      <c r="B38" s="39" t="s">
        <v>75</v>
      </c>
      <c r="C38" s="45"/>
      <c r="D38" s="45"/>
      <c r="E38" s="45"/>
      <c r="F38" s="44"/>
      <c r="G38" s="44"/>
      <c r="H38" s="45"/>
      <c r="I38" s="33"/>
      <c r="J38" s="34"/>
    </row>
    <row r="39" spans="1:10" s="6" customFormat="1" ht="15">
      <c r="A39" s="3" t="s">
        <v>39</v>
      </c>
      <c r="B39" s="8" t="s">
        <v>69</v>
      </c>
      <c r="C39" s="24"/>
      <c r="D39" s="24"/>
      <c r="E39" s="24"/>
      <c r="F39" s="24"/>
      <c r="G39" s="24"/>
      <c r="H39" s="24"/>
      <c r="I39" s="29"/>
      <c r="J39" s="23"/>
    </row>
    <row r="40" spans="1:10" ht="15">
      <c r="A40" s="3" t="s">
        <v>40</v>
      </c>
      <c r="B40" s="8" t="s">
        <v>70</v>
      </c>
      <c r="C40" s="24"/>
      <c r="D40" s="24"/>
      <c r="E40" s="24"/>
      <c r="F40" s="24"/>
      <c r="G40" s="24"/>
      <c r="H40" s="24"/>
      <c r="I40" s="29"/>
      <c r="J40" s="23"/>
    </row>
    <row r="41" spans="1:10" ht="15">
      <c r="A41" s="3" t="s">
        <v>46</v>
      </c>
      <c r="B41" s="1" t="s">
        <v>44</v>
      </c>
      <c r="C41" s="44"/>
      <c r="D41" s="44"/>
      <c r="E41" s="44"/>
      <c r="F41" s="44"/>
      <c r="G41" s="44"/>
      <c r="H41" s="44"/>
      <c r="I41" s="29"/>
      <c r="J41" s="23"/>
    </row>
    <row r="42" spans="1:10" ht="15">
      <c r="A42" s="3" t="s">
        <v>41</v>
      </c>
      <c r="B42" s="8" t="s">
        <v>62</v>
      </c>
      <c r="C42" s="24">
        <f t="shared" ref="C42:H42" si="7">SUM(C6+C33+C39+C40+C41)</f>
        <v>0</v>
      </c>
      <c r="D42" s="24">
        <f t="shared" si="7"/>
        <v>0</v>
      </c>
      <c r="E42" s="24">
        <f t="shared" si="7"/>
        <v>0</v>
      </c>
      <c r="F42" s="24">
        <f t="shared" si="7"/>
        <v>0</v>
      </c>
      <c r="G42" s="24">
        <f t="shared" si="7"/>
        <v>0</v>
      </c>
      <c r="H42" s="24">
        <f t="shared" si="7"/>
        <v>0</v>
      </c>
      <c r="I42" s="29"/>
      <c r="J42" s="23"/>
    </row>
    <row r="43" spans="1:10" s="26" customFormat="1" ht="15">
      <c r="A43" s="3" t="s">
        <v>45</v>
      </c>
      <c r="B43" s="2" t="s">
        <v>63</v>
      </c>
      <c r="C43" s="47"/>
      <c r="D43" s="47"/>
      <c r="E43" s="47"/>
      <c r="F43" s="47"/>
      <c r="G43" s="47"/>
      <c r="H43" s="47"/>
      <c r="I43" s="59"/>
      <c r="J43" s="60"/>
    </row>
    <row r="44" spans="1:10" ht="15">
      <c r="A44" s="3" t="s">
        <v>42</v>
      </c>
      <c r="B44" s="8" t="s">
        <v>76</v>
      </c>
      <c r="C44" s="24">
        <f t="shared" ref="C44:H44" si="8">SUM(C42:C43)</f>
        <v>0</v>
      </c>
      <c r="D44" s="24">
        <f t="shared" si="8"/>
        <v>0</v>
      </c>
      <c r="E44" s="24">
        <f t="shared" si="8"/>
        <v>0</v>
      </c>
      <c r="F44" s="24">
        <f t="shared" si="8"/>
        <v>0</v>
      </c>
      <c r="G44" s="24">
        <f t="shared" si="8"/>
        <v>0</v>
      </c>
      <c r="H44" s="24">
        <f t="shared" si="8"/>
        <v>0</v>
      </c>
      <c r="I44" s="29"/>
      <c r="J44" s="23"/>
    </row>
    <row r="45" spans="1:10" s="10" customFormat="1" ht="15">
      <c r="A45" s="3" t="s">
        <v>43</v>
      </c>
      <c r="B45" s="25" t="s">
        <v>54</v>
      </c>
      <c r="C45" s="16"/>
      <c r="D45" s="16"/>
      <c r="E45" s="16"/>
      <c r="F45" s="44"/>
      <c r="G45" s="44"/>
      <c r="H45" s="16"/>
      <c r="I45" s="29"/>
      <c r="J45" s="23"/>
    </row>
    <row r="46" spans="1:10" s="10" customFormat="1" ht="15">
      <c r="A46" s="49"/>
      <c r="B46" s="50"/>
      <c r="C46" s="52"/>
      <c r="D46" s="52"/>
      <c r="E46" s="52"/>
      <c r="F46" s="52"/>
      <c r="G46" s="52"/>
      <c r="H46" s="52"/>
      <c r="I46" s="53"/>
      <c r="J46" s="23"/>
    </row>
    <row r="47" spans="1:10" s="26" customFormat="1" ht="14.25">
      <c r="A47" s="87" t="s">
        <v>53</v>
      </c>
      <c r="B47" s="88"/>
      <c r="C47" s="88"/>
      <c r="D47" s="88"/>
      <c r="E47" s="88"/>
      <c r="F47" s="88"/>
      <c r="G47" s="88"/>
      <c r="H47" s="88"/>
      <c r="I47" s="30"/>
      <c r="J47" s="27"/>
    </row>
    <row r="48" spans="1:10">
      <c r="A48" s="4"/>
      <c r="B48" s="4"/>
    </row>
    <row r="49" spans="2:8">
      <c r="B49" s="4"/>
    </row>
    <row r="50" spans="2:8">
      <c r="E50" t="s">
        <v>48</v>
      </c>
      <c r="H50" t="s">
        <v>48</v>
      </c>
    </row>
  </sheetData>
  <mergeCells count="8">
    <mergeCell ref="A1:H1"/>
    <mergeCell ref="A47:H47"/>
    <mergeCell ref="G2:H2"/>
    <mergeCell ref="B3:B4"/>
    <mergeCell ref="A3:A4"/>
    <mergeCell ref="D2:E2"/>
    <mergeCell ref="C3:E3"/>
    <mergeCell ref="F3:H3"/>
  </mergeCells>
  <phoneticPr fontId="0" type="noConversion"/>
  <printOptions horizontalCentered="1"/>
  <pageMargins left="0.19685039370078741" right="0" top="0.19685039370078741" bottom="0.19685039370078741" header="0.11811023622047245" footer="0.19685039370078741"/>
  <pageSetup paperSize="9" scale="73" orientation="landscape" horizontalDpi="240" verticalDpi="144" r:id="rId1"/>
  <headerFooter alignWithMargins="0">
    <oddHeader xml:space="preserve">&amp;L&amp;14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4</vt:i4>
      </vt:variant>
    </vt:vector>
  </HeadingPairs>
  <TitlesOfParts>
    <vt:vector size="9" baseType="lpstr">
      <vt:lpstr>Fedlap1</vt:lpstr>
      <vt:lpstr>össz. fedőlap</vt:lpstr>
      <vt:lpstr>Önk-Phiv</vt:lpstr>
      <vt:lpstr>Ovi-CsaNa</vt:lpstr>
      <vt:lpstr>Könyvtár</vt:lpstr>
      <vt:lpstr>Könyvtár!Nyomtatási_terület</vt:lpstr>
      <vt:lpstr>'Ovi-CsaNa'!Nyomtatási_terület</vt:lpstr>
      <vt:lpstr>'Önk-Phiv'!Nyomtatási_terület</vt:lpstr>
      <vt:lpstr>'össz. fedőlap'!Nyomtatási_terület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Valóczi Judit</cp:lastModifiedBy>
  <cp:lastPrinted>2015-01-30T09:14:31Z</cp:lastPrinted>
  <dcterms:created xsi:type="dcterms:W3CDTF">2000-01-13T08:40:04Z</dcterms:created>
  <dcterms:modified xsi:type="dcterms:W3CDTF">2015-01-30T09:20:05Z</dcterms:modified>
</cp:coreProperties>
</file>