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30" windowWidth="9180" windowHeight="4305" activeTab="1"/>
  </bookViews>
  <sheets>
    <sheet name="Mindösszesen" sheetId="6" r:id="rId1"/>
    <sheet name="PH összesen" sheetId="13" r:id="rId2"/>
    <sheet name="Hivatal" sheetId="2" r:id="rId3"/>
    <sheet name="Áll.tám" sheetId="7" r:id="rId4"/>
    <sheet name="Mezőőr-Vnő" sheetId="8" r:id="rId5"/>
    <sheet name="Mozg.k-Csana-Sz.étk" sheetId="9" r:id="rId6"/>
    <sheet name="Közh.f-Könyvtár" sheetId="4" r:id="rId7"/>
    <sheet name="Művh-Temető" sheetId="5" r:id="rId8"/>
    <sheet name="Óvoda-konyha" sheetId="10" r:id="rId9"/>
    <sheet name="Hunyadi" sheetId="12" r:id="rId10"/>
    <sheet name="Munka1" sheetId="11" r:id="rId11"/>
  </sheets>
  <definedNames>
    <definedName name="_xlnm.Print_Area" localSheetId="3">Áll.tám!$A$1:$R$34</definedName>
    <definedName name="_xlnm.Print_Area" localSheetId="2">Hivatal!$B$1:$R$34</definedName>
    <definedName name="_xlnm.Print_Area" localSheetId="6">'Közh.f-Könyvtár'!$A$1:$R$34</definedName>
    <definedName name="_xlnm.Print_Area" localSheetId="4">'Mezőőr-Vnő'!$A$1:$R$34</definedName>
    <definedName name="_xlnm.Print_Area" localSheetId="0">Mindösszesen!$A$1:$F$40</definedName>
    <definedName name="_xlnm.Print_Area" localSheetId="5">'Mozg.k-Csana-Sz.étk'!$A$1:$R$34</definedName>
    <definedName name="_xlnm.Print_Area" localSheetId="7">'Művh-Temető'!$A$1:$N$34</definedName>
    <definedName name="_xlnm.Print_Area" localSheetId="8">'Óvoda-konyha'!$A$1:$N$34</definedName>
    <definedName name="_xlnm.Print_Area" localSheetId="1">'PH összesen'!$A$1:$F$33</definedName>
  </definedNames>
  <calcPr calcId="125725"/>
</workbook>
</file>

<file path=xl/calcChain.xml><?xml version="1.0" encoding="utf-8"?>
<calcChain xmlns="http://schemas.openxmlformats.org/spreadsheetml/2006/main">
  <c r="E7" i="12"/>
  <c r="E13"/>
  <c r="E17"/>
  <c r="E21"/>
  <c r="E24"/>
  <c r="E28"/>
  <c r="D7"/>
  <c r="D13"/>
  <c r="D17"/>
  <c r="D21"/>
  <c r="D24"/>
  <c r="D28"/>
  <c r="N18" i="4"/>
  <c r="J8" i="10"/>
  <c r="D9" i="13"/>
  <c r="D29" i="6"/>
  <c r="C29"/>
  <c r="M6" i="2"/>
  <c r="E30" i="13"/>
  <c r="D30"/>
  <c r="C30"/>
  <c r="F18" i="9"/>
  <c r="J8" i="8"/>
  <c r="F18"/>
  <c r="N18" i="2"/>
  <c r="L6"/>
  <c r="L12"/>
  <c r="L16"/>
  <c r="L20"/>
  <c r="L23"/>
  <c r="L27"/>
  <c r="L31"/>
  <c r="K6"/>
  <c r="K12"/>
  <c r="K16"/>
  <c r="K20"/>
  <c r="K23"/>
  <c r="K27"/>
  <c r="K31"/>
  <c r="E6"/>
  <c r="E12"/>
  <c r="E16"/>
  <c r="E20"/>
  <c r="E23"/>
  <c r="E27"/>
  <c r="E31"/>
  <c r="I6"/>
  <c r="I12"/>
  <c r="I16"/>
  <c r="I20"/>
  <c r="I23"/>
  <c r="I27"/>
  <c r="I31"/>
  <c r="M12"/>
  <c r="M16"/>
  <c r="M20"/>
  <c r="M23"/>
  <c r="M27"/>
  <c r="Q6"/>
  <c r="Q12"/>
  <c r="Q16"/>
  <c r="Q20"/>
  <c r="Q23"/>
  <c r="Q27"/>
  <c r="Q31"/>
  <c r="I20" i="7"/>
  <c r="E16" i="8"/>
  <c r="E6"/>
  <c r="I6"/>
  <c r="I16"/>
  <c r="E16" i="9"/>
  <c r="M6"/>
  <c r="E6" i="5"/>
  <c r="I6"/>
  <c r="I6" i="10"/>
  <c r="E29" i="13"/>
  <c r="E28"/>
  <c r="E26"/>
  <c r="E25"/>
  <c r="E24"/>
  <c r="E22"/>
  <c r="E21"/>
  <c r="E19"/>
  <c r="E18"/>
  <c r="E17"/>
  <c r="E14"/>
  <c r="E13"/>
  <c r="E11"/>
  <c r="E10"/>
  <c r="E9"/>
  <c r="E8"/>
  <c r="E7"/>
  <c r="D6" i="2"/>
  <c r="D12"/>
  <c r="D16"/>
  <c r="D20"/>
  <c r="D23"/>
  <c r="D27"/>
  <c r="D31"/>
  <c r="H6"/>
  <c r="H12"/>
  <c r="H16"/>
  <c r="H20"/>
  <c r="H23"/>
  <c r="H27"/>
  <c r="H31"/>
  <c r="P6"/>
  <c r="P12"/>
  <c r="P16"/>
  <c r="P20"/>
  <c r="P23"/>
  <c r="P27"/>
  <c r="P31"/>
  <c r="H20" i="7"/>
  <c r="D6" i="8"/>
  <c r="D16"/>
  <c r="F16" s="1"/>
  <c r="H6"/>
  <c r="J6"/>
  <c r="H16"/>
  <c r="D16" i="9"/>
  <c r="F16" s="1"/>
  <c r="L6"/>
  <c r="P20"/>
  <c r="L16" i="4"/>
  <c r="P6"/>
  <c r="D6" i="5"/>
  <c r="H6"/>
  <c r="D6" i="10"/>
  <c r="H6"/>
  <c r="D29" i="13"/>
  <c r="D28"/>
  <c r="D26"/>
  <c r="D25"/>
  <c r="D24"/>
  <c r="D22"/>
  <c r="D21"/>
  <c r="D19"/>
  <c r="D18"/>
  <c r="D17"/>
  <c r="D15"/>
  <c r="D14"/>
  <c r="D13"/>
  <c r="D11"/>
  <c r="D10"/>
  <c r="D8"/>
  <c r="D7"/>
  <c r="C6" i="2"/>
  <c r="C12"/>
  <c r="C16"/>
  <c r="C20"/>
  <c r="C23"/>
  <c r="C27"/>
  <c r="C31"/>
  <c r="G6"/>
  <c r="G12"/>
  <c r="G16"/>
  <c r="G20"/>
  <c r="G23"/>
  <c r="G27"/>
  <c r="G31"/>
  <c r="O6"/>
  <c r="O12"/>
  <c r="O16"/>
  <c r="O20"/>
  <c r="O23"/>
  <c r="O27"/>
  <c r="O31"/>
  <c r="G20" i="7"/>
  <c r="C6" i="8"/>
  <c r="C16"/>
  <c r="G6"/>
  <c r="G16"/>
  <c r="C16" i="9"/>
  <c r="K6"/>
  <c r="K16" i="4"/>
  <c r="O6"/>
  <c r="C6" i="5"/>
  <c r="G6"/>
  <c r="C6" i="10"/>
  <c r="G6"/>
  <c r="C29" i="13"/>
  <c r="C28"/>
  <c r="C26"/>
  <c r="C25"/>
  <c r="C24"/>
  <c r="C22"/>
  <c r="C21"/>
  <c r="C19"/>
  <c r="C18"/>
  <c r="C17"/>
  <c r="C15"/>
  <c r="C14"/>
  <c r="C13"/>
  <c r="C11"/>
  <c r="C10"/>
  <c r="C9"/>
  <c r="C8"/>
  <c r="C7"/>
  <c r="F24"/>
  <c r="F22"/>
  <c r="F21"/>
  <c r="F19"/>
  <c r="F18"/>
  <c r="F17"/>
  <c r="F14"/>
  <c r="F13"/>
  <c r="F11"/>
  <c r="F10"/>
  <c r="F9"/>
  <c r="F8"/>
  <c r="D28" i="6"/>
  <c r="E28"/>
  <c r="E29"/>
  <c r="E31"/>
  <c r="D31"/>
  <c r="C31"/>
  <c r="C28"/>
  <c r="C26"/>
  <c r="C25"/>
  <c r="C24"/>
  <c r="C22"/>
  <c r="C21"/>
  <c r="C19"/>
  <c r="C18"/>
  <c r="C17"/>
  <c r="C15"/>
  <c r="C14"/>
  <c r="C13"/>
  <c r="C11"/>
  <c r="C10"/>
  <c r="C9"/>
  <c r="C8"/>
  <c r="C7"/>
  <c r="D26"/>
  <c r="D25"/>
  <c r="D24"/>
  <c r="D22"/>
  <c r="D21"/>
  <c r="D19"/>
  <c r="D18"/>
  <c r="D17"/>
  <c r="D15"/>
  <c r="D14"/>
  <c r="D13"/>
  <c r="D11"/>
  <c r="D10"/>
  <c r="D9"/>
  <c r="D8"/>
  <c r="D7"/>
  <c r="E26"/>
  <c r="E25"/>
  <c r="E24"/>
  <c r="E22"/>
  <c r="E21"/>
  <c r="E19"/>
  <c r="E18"/>
  <c r="E17"/>
  <c r="E15"/>
  <c r="E14"/>
  <c r="E13"/>
  <c r="E11"/>
  <c r="E10"/>
  <c r="E9"/>
  <c r="E8"/>
  <c r="E7"/>
  <c r="C7" i="12"/>
  <c r="G7"/>
  <c r="F7"/>
  <c r="G8"/>
  <c r="G9"/>
  <c r="G11"/>
  <c r="G12"/>
  <c r="C13"/>
  <c r="F13"/>
  <c r="C17"/>
  <c r="G17"/>
  <c r="G18"/>
  <c r="G19"/>
  <c r="C21"/>
  <c r="F21"/>
  <c r="C24"/>
  <c r="F24"/>
  <c r="C28"/>
  <c r="F28"/>
  <c r="G28"/>
  <c r="G29"/>
  <c r="C32"/>
  <c r="D32"/>
  <c r="E32"/>
  <c r="F32"/>
  <c r="G32"/>
  <c r="J9" i="10"/>
  <c r="J8" i="5"/>
  <c r="F9"/>
  <c r="F8"/>
  <c r="R8" i="4"/>
  <c r="N8" i="9"/>
  <c r="J18" i="8"/>
  <c r="F8"/>
  <c r="J21" i="7"/>
  <c r="N24" i="2"/>
  <c r="N22"/>
  <c r="N17"/>
  <c r="N14"/>
  <c r="N13"/>
  <c r="N10"/>
  <c r="N9"/>
  <c r="N8"/>
  <c r="F24" i="6"/>
  <c r="F22"/>
  <c r="F21"/>
  <c r="F19"/>
  <c r="F18"/>
  <c r="F17"/>
  <c r="F14"/>
  <c r="F13"/>
  <c r="F11"/>
  <c r="F10"/>
  <c r="F9"/>
  <c r="F8"/>
  <c r="Q6" i="4"/>
  <c r="Q12"/>
  <c r="Q16"/>
  <c r="Q20"/>
  <c r="Q23"/>
  <c r="Q27"/>
  <c r="Q30"/>
  <c r="I12" i="10"/>
  <c r="I16"/>
  <c r="I27" s="1"/>
  <c r="I20"/>
  <c r="I23"/>
  <c r="E6"/>
  <c r="N23" i="2"/>
  <c r="N20"/>
  <c r="J20" i="7"/>
  <c r="N12" i="2"/>
  <c r="N6"/>
  <c r="M23" i="7"/>
  <c r="E20" i="9"/>
  <c r="H16" i="10"/>
  <c r="G16"/>
  <c r="M29"/>
  <c r="L29"/>
  <c r="K29"/>
  <c r="M28"/>
  <c r="L28"/>
  <c r="K28"/>
  <c r="M26"/>
  <c r="L26"/>
  <c r="K26"/>
  <c r="M25"/>
  <c r="L25"/>
  <c r="K25"/>
  <c r="M24"/>
  <c r="L24"/>
  <c r="K24"/>
  <c r="M22"/>
  <c r="L22"/>
  <c r="K22"/>
  <c r="M21"/>
  <c r="L21"/>
  <c r="K21"/>
  <c r="M19"/>
  <c r="L19"/>
  <c r="K19"/>
  <c r="M18"/>
  <c r="L18"/>
  <c r="K18"/>
  <c r="M17"/>
  <c r="L17"/>
  <c r="K17"/>
  <c r="M15"/>
  <c r="L15"/>
  <c r="K15"/>
  <c r="M14"/>
  <c r="L14"/>
  <c r="K14"/>
  <c r="M13"/>
  <c r="L13"/>
  <c r="K13"/>
  <c r="M11"/>
  <c r="L11"/>
  <c r="K11"/>
  <c r="M10"/>
  <c r="L10"/>
  <c r="K10"/>
  <c r="M9"/>
  <c r="L9"/>
  <c r="N9"/>
  <c r="K9"/>
  <c r="M8"/>
  <c r="L8"/>
  <c r="N8"/>
  <c r="K8"/>
  <c r="M7"/>
  <c r="L7"/>
  <c r="K7"/>
  <c r="K6"/>
  <c r="L6"/>
  <c r="C12"/>
  <c r="D12"/>
  <c r="E12"/>
  <c r="G12"/>
  <c r="K12"/>
  <c r="H12"/>
  <c r="C16"/>
  <c r="C27" s="1"/>
  <c r="K16"/>
  <c r="D16"/>
  <c r="D27" s="1"/>
  <c r="L16"/>
  <c r="E16"/>
  <c r="C20"/>
  <c r="D20"/>
  <c r="E20"/>
  <c r="G20"/>
  <c r="G27" s="1"/>
  <c r="G30" s="1"/>
  <c r="H20"/>
  <c r="H27" s="1"/>
  <c r="H30" s="1"/>
  <c r="M20"/>
  <c r="C23"/>
  <c r="D23"/>
  <c r="E23"/>
  <c r="E27"/>
  <c r="G23"/>
  <c r="K23"/>
  <c r="H23"/>
  <c r="L23"/>
  <c r="M23"/>
  <c r="G31"/>
  <c r="L31"/>
  <c r="L34"/>
  <c r="M6" i="5"/>
  <c r="M12"/>
  <c r="M16"/>
  <c r="M20"/>
  <c r="M23"/>
  <c r="M27" s="1"/>
  <c r="M30" s="1"/>
  <c r="L6"/>
  <c r="L12"/>
  <c r="L16"/>
  <c r="L20"/>
  <c r="L23"/>
  <c r="L27"/>
  <c r="L30"/>
  <c r="K6"/>
  <c r="K12"/>
  <c r="K16"/>
  <c r="K27" s="1"/>
  <c r="K30" s="1"/>
  <c r="K20"/>
  <c r="K23"/>
  <c r="I12"/>
  <c r="I16"/>
  <c r="I27" s="1"/>
  <c r="I20"/>
  <c r="I23"/>
  <c r="J6"/>
  <c r="H12"/>
  <c r="H16"/>
  <c r="H27" s="1"/>
  <c r="H30" s="1"/>
  <c r="H20"/>
  <c r="H23"/>
  <c r="G12"/>
  <c r="G16"/>
  <c r="G27" s="1"/>
  <c r="G30" s="1"/>
  <c r="G20"/>
  <c r="G23"/>
  <c r="E12"/>
  <c r="E16"/>
  <c r="E27" s="1"/>
  <c r="E20"/>
  <c r="E23"/>
  <c r="F6"/>
  <c r="D12"/>
  <c r="D16"/>
  <c r="D27" s="1"/>
  <c r="D30" s="1"/>
  <c r="D20"/>
  <c r="D23"/>
  <c r="C12"/>
  <c r="C16"/>
  <c r="C27" s="1"/>
  <c r="C30" s="1"/>
  <c r="C20"/>
  <c r="C23"/>
  <c r="R6" i="4"/>
  <c r="P12"/>
  <c r="P16"/>
  <c r="P27" s="1"/>
  <c r="P20"/>
  <c r="P23"/>
  <c r="O12"/>
  <c r="O16"/>
  <c r="O27" s="1"/>
  <c r="O30" s="1"/>
  <c r="O20"/>
  <c r="O23"/>
  <c r="M6"/>
  <c r="M12"/>
  <c r="M16"/>
  <c r="N16" s="1"/>
  <c r="M20"/>
  <c r="M27" s="1"/>
  <c r="M23"/>
  <c r="L6"/>
  <c r="L12"/>
  <c r="L27" s="1"/>
  <c r="L30" s="1"/>
  <c r="L20"/>
  <c r="L23"/>
  <c r="K6"/>
  <c r="K12"/>
  <c r="K27" s="1"/>
  <c r="K30" s="1"/>
  <c r="K20"/>
  <c r="K23"/>
  <c r="I6"/>
  <c r="I12"/>
  <c r="I16"/>
  <c r="I20"/>
  <c r="I23"/>
  <c r="I27"/>
  <c r="I30"/>
  <c r="H6"/>
  <c r="H12"/>
  <c r="H16"/>
  <c r="H27" s="1"/>
  <c r="H30" s="1"/>
  <c r="H20"/>
  <c r="H23"/>
  <c r="G6"/>
  <c r="G12"/>
  <c r="G16"/>
  <c r="G20"/>
  <c r="G23"/>
  <c r="G27" s="1"/>
  <c r="G30" s="1"/>
  <c r="E6"/>
  <c r="E12"/>
  <c r="E16"/>
  <c r="E27" s="1"/>
  <c r="E30" s="1"/>
  <c r="E20"/>
  <c r="E23"/>
  <c r="D6"/>
  <c r="D12"/>
  <c r="D16"/>
  <c r="D20"/>
  <c r="D23"/>
  <c r="D27"/>
  <c r="D30"/>
  <c r="C6"/>
  <c r="C12"/>
  <c r="C16"/>
  <c r="C27" s="1"/>
  <c r="C30" s="1"/>
  <c r="C20"/>
  <c r="C23"/>
  <c r="Q6" i="9"/>
  <c r="Q12"/>
  <c r="Q16"/>
  <c r="Q20"/>
  <c r="Q23"/>
  <c r="Q27"/>
  <c r="Q30"/>
  <c r="P6"/>
  <c r="P12"/>
  <c r="P27" s="1"/>
  <c r="P30" s="1"/>
  <c r="P16"/>
  <c r="P23"/>
  <c r="O6"/>
  <c r="O12"/>
  <c r="O16"/>
  <c r="O20"/>
  <c r="O23"/>
  <c r="O27"/>
  <c r="O30"/>
  <c r="M12"/>
  <c r="M16"/>
  <c r="M27" s="1"/>
  <c r="Q16" i="8"/>
  <c r="M20" i="9"/>
  <c r="M23"/>
  <c r="N6"/>
  <c r="L12"/>
  <c r="L16"/>
  <c r="L27" s="1"/>
  <c r="L30" s="1"/>
  <c r="L20"/>
  <c r="L23"/>
  <c r="K12"/>
  <c r="K16"/>
  <c r="K27" s="1"/>
  <c r="K30" s="1"/>
  <c r="K20"/>
  <c r="K23"/>
  <c r="I6"/>
  <c r="I12"/>
  <c r="I16"/>
  <c r="I27" s="1"/>
  <c r="I30" s="1"/>
  <c r="I20"/>
  <c r="I23"/>
  <c r="H6"/>
  <c r="H12"/>
  <c r="H16"/>
  <c r="H20"/>
  <c r="H23"/>
  <c r="H27"/>
  <c r="H30"/>
  <c r="G6"/>
  <c r="G12"/>
  <c r="G16"/>
  <c r="G27" s="1"/>
  <c r="G30" s="1"/>
  <c r="G20"/>
  <c r="G23"/>
  <c r="E6"/>
  <c r="E12"/>
  <c r="E27" s="1"/>
  <c r="E23"/>
  <c r="D6"/>
  <c r="D12"/>
  <c r="D27" s="1"/>
  <c r="D30" s="1"/>
  <c r="D20"/>
  <c r="D23"/>
  <c r="C6"/>
  <c r="C12"/>
  <c r="C27" s="1"/>
  <c r="C30" s="1"/>
  <c r="C20"/>
  <c r="C23"/>
  <c r="Q6" i="8"/>
  <c r="Q12"/>
  <c r="Q20"/>
  <c r="Q23"/>
  <c r="Q27"/>
  <c r="Q30"/>
  <c r="P6"/>
  <c r="P12"/>
  <c r="P16"/>
  <c r="P27" s="1"/>
  <c r="P30" s="1"/>
  <c r="P20"/>
  <c r="P23"/>
  <c r="O6"/>
  <c r="O12"/>
  <c r="O16"/>
  <c r="O20"/>
  <c r="O23"/>
  <c r="O27"/>
  <c r="O30"/>
  <c r="M6"/>
  <c r="M12"/>
  <c r="M16"/>
  <c r="M27" s="1"/>
  <c r="M30" s="1"/>
  <c r="M20"/>
  <c r="M23"/>
  <c r="L6"/>
  <c r="L12"/>
  <c r="L16"/>
  <c r="L20"/>
  <c r="L23"/>
  <c r="L27"/>
  <c r="L30"/>
  <c r="K6"/>
  <c r="K12"/>
  <c r="K16"/>
  <c r="K27" s="1"/>
  <c r="K30" s="1"/>
  <c r="K20"/>
  <c r="K23"/>
  <c r="I12"/>
  <c r="I20"/>
  <c r="I27" s="1"/>
  <c r="I23"/>
  <c r="H12"/>
  <c r="J16"/>
  <c r="H20"/>
  <c r="H27" s="1"/>
  <c r="H30" s="1"/>
  <c r="H23"/>
  <c r="G12"/>
  <c r="G20"/>
  <c r="G27" s="1"/>
  <c r="G30" s="1"/>
  <c r="G23"/>
  <c r="E12"/>
  <c r="E20"/>
  <c r="E27" s="1"/>
  <c r="E23"/>
  <c r="F6"/>
  <c r="D12"/>
  <c r="D20"/>
  <c r="D27" s="1"/>
  <c r="D30" s="1"/>
  <c r="D23"/>
  <c r="C12"/>
  <c r="C20"/>
  <c r="C27" s="1"/>
  <c r="C30" s="1"/>
  <c r="C23"/>
  <c r="M6" i="7"/>
  <c r="M12"/>
  <c r="M16"/>
  <c r="M20"/>
  <c r="M27" s="1"/>
  <c r="M30" s="1"/>
  <c r="L6"/>
  <c r="L12"/>
  <c r="L16"/>
  <c r="L27" s="1"/>
  <c r="L30" s="1"/>
  <c r="L20"/>
  <c r="L23"/>
  <c r="K6"/>
  <c r="K12"/>
  <c r="K16"/>
  <c r="K20"/>
  <c r="K23"/>
  <c r="K27"/>
  <c r="K30"/>
  <c r="Q6"/>
  <c r="Q12"/>
  <c r="Q16"/>
  <c r="Q20"/>
  <c r="Q23"/>
  <c r="Q27"/>
  <c r="Q30"/>
  <c r="P6"/>
  <c r="P12"/>
  <c r="P16"/>
  <c r="P27" s="1"/>
  <c r="P30" s="1"/>
  <c r="P20"/>
  <c r="P23"/>
  <c r="O6"/>
  <c r="O12"/>
  <c r="O16"/>
  <c r="O20"/>
  <c r="O23"/>
  <c r="O27"/>
  <c r="O30"/>
  <c r="E6"/>
  <c r="E12"/>
  <c r="E16"/>
  <c r="E20"/>
  <c r="E20" i="13"/>
  <c r="E23" i="7"/>
  <c r="I6"/>
  <c r="E6" i="13" s="1"/>
  <c r="I12" i="7"/>
  <c r="E12" i="13" s="1"/>
  <c r="I16" i="7"/>
  <c r="E16" i="13" s="1"/>
  <c r="I23" i="7"/>
  <c r="E23" i="13" s="1"/>
  <c r="D6" i="7"/>
  <c r="D12"/>
  <c r="D16"/>
  <c r="D20"/>
  <c r="D20" i="13"/>
  <c r="D23" i="7"/>
  <c r="D27"/>
  <c r="D30"/>
  <c r="H6"/>
  <c r="D6" i="13" s="1"/>
  <c r="H12" i="7"/>
  <c r="D12" i="13" s="1"/>
  <c r="H16" i="7"/>
  <c r="D16" i="13" s="1"/>
  <c r="H23" i="7"/>
  <c r="D23" i="13" s="1"/>
  <c r="C6" i="7"/>
  <c r="C12"/>
  <c r="C16"/>
  <c r="C20"/>
  <c r="C20" i="13"/>
  <c r="C23" i="7"/>
  <c r="G6"/>
  <c r="C6" i="13" s="1"/>
  <c r="G12" i="7"/>
  <c r="C12" i="13" s="1"/>
  <c r="G16" i="7"/>
  <c r="C16" i="13" s="1"/>
  <c r="G23" i="7"/>
  <c r="C23" i="13" s="1"/>
  <c r="D16" i="6"/>
  <c r="L34" i="5"/>
  <c r="G34"/>
  <c r="L31" i="7"/>
  <c r="L31" i="8"/>
  <c r="G31" i="4"/>
  <c r="L31"/>
  <c r="Q31"/>
  <c r="G31" i="5"/>
  <c r="L31"/>
  <c r="M12" i="10"/>
  <c r="L20"/>
  <c r="K20"/>
  <c r="M16"/>
  <c r="E30"/>
  <c r="N16" i="2"/>
  <c r="E6" i="6"/>
  <c r="M6" i="10"/>
  <c r="N6"/>
  <c r="J6"/>
  <c r="C16" i="6"/>
  <c r="C6"/>
  <c r="D6"/>
  <c r="F6"/>
  <c r="F20" i="13"/>
  <c r="C27" i="7"/>
  <c r="E27"/>
  <c r="E30"/>
  <c r="E16" i="6"/>
  <c r="F16"/>
  <c r="L12" i="10"/>
  <c r="C12" i="6"/>
  <c r="C20"/>
  <c r="C23"/>
  <c r="D12"/>
  <c r="D20"/>
  <c r="D23"/>
  <c r="E12"/>
  <c r="F12"/>
  <c r="E20"/>
  <c r="F20"/>
  <c r="E23"/>
  <c r="F23"/>
  <c r="C30" i="7"/>
  <c r="M31" i="2"/>
  <c r="N27"/>
  <c r="N31"/>
  <c r="F26" i="13" l="1"/>
  <c r="E30" i="8"/>
  <c r="F30" s="1"/>
  <c r="F27"/>
  <c r="I30"/>
  <c r="J30" s="1"/>
  <c r="J27"/>
  <c r="F27" i="9"/>
  <c r="E30"/>
  <c r="F30" s="1"/>
  <c r="M30"/>
  <c r="N30" s="1"/>
  <c r="N27"/>
  <c r="N27" i="4"/>
  <c r="M30"/>
  <c r="N30" s="1"/>
  <c r="P30"/>
  <c r="R30" s="1"/>
  <c r="R27"/>
  <c r="E30" i="5"/>
  <c r="F30" s="1"/>
  <c r="F27"/>
  <c r="I30"/>
  <c r="J30" s="1"/>
  <c r="J27"/>
  <c r="D30" i="10"/>
  <c r="L30" s="1"/>
  <c r="L27"/>
  <c r="C30"/>
  <c r="K30" s="1"/>
  <c r="K27"/>
  <c r="I30"/>
  <c r="M27"/>
  <c r="N27" s="1"/>
  <c r="J27"/>
  <c r="F23" i="13"/>
  <c r="F16"/>
  <c r="F12"/>
  <c r="F6"/>
  <c r="G27" i="7"/>
  <c r="H27"/>
  <c r="I27"/>
  <c r="I30" l="1"/>
  <c r="J27"/>
  <c r="E27" i="6"/>
  <c r="E27" i="13"/>
  <c r="H30" i="7"/>
  <c r="D31" i="13" s="1"/>
  <c r="D27" i="6"/>
  <c r="D30" s="1"/>
  <c r="D32" s="1"/>
  <c r="D27" i="13"/>
  <c r="G30" i="7"/>
  <c r="C31" i="13" s="1"/>
  <c r="C27"/>
  <c r="C27" i="6"/>
  <c r="C30" s="1"/>
  <c r="C32" s="1"/>
  <c r="J30" i="10"/>
  <c r="M30"/>
  <c r="N30" s="1"/>
  <c r="F27" i="6" l="1"/>
  <c r="E30"/>
  <c r="J30" i="7"/>
  <c r="E31" i="13"/>
  <c r="F31" s="1"/>
  <c r="F27"/>
  <c r="F30" i="6" l="1"/>
  <c r="E32"/>
  <c r="F32" s="1"/>
</calcChain>
</file>

<file path=xl/sharedStrings.xml><?xml version="1.0" encoding="utf-8"?>
<sst xmlns="http://schemas.openxmlformats.org/spreadsheetml/2006/main" count="728" uniqueCount="148">
  <si>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</si>
  <si>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</si>
  <si>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</si>
  <si>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</si>
  <si>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</si>
  <si>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</si>
  <si>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</si>
  <si>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</si>
  <si>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</si>
  <si>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</si>
  <si>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</si>
  <si>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</si>
  <si>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</si>
  <si>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</si>
  <si>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</si>
  <si>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</si>
  <si>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</si>
  <si>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</si>
  <si>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</si>
  <si>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</si>
  <si>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</si>
  <si>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</si>
  <si>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</si>
  <si>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</si>
  <si>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Bevételi jogcímek</t>
  </si>
  <si>
    <t>Előző évi pénzmaradvány</t>
  </si>
  <si>
    <t>Függő bevételek</t>
  </si>
  <si>
    <t>Mindösszesen</t>
  </si>
  <si>
    <t>adatok ezer forintban!</t>
  </si>
  <si>
    <t>I. Intézményi működési bevételek összesen (A+…+D)</t>
  </si>
  <si>
    <t>Sorszám</t>
  </si>
  <si>
    <t>II. Felhalmozási és tőkejellegű bev.(A+B+C)</t>
  </si>
  <si>
    <t>III. Támogatások, támogatás értékű bevételek</t>
  </si>
  <si>
    <t xml:space="preserve">  A./ Hatósági jogkörhöz köthető működési bevétel</t>
  </si>
  <si>
    <t xml:space="preserve">  B./ Egyéb saját bevétel</t>
  </si>
  <si>
    <t xml:space="preserve">  C./ ÁFA bevételek, visszatérülések</t>
  </si>
  <si>
    <t xml:space="preserve">  D./ Hozam és kamatbevételek</t>
  </si>
  <si>
    <t xml:space="preserve">  E./ Működési célú pénzeszközátvétel ÁH-on kívülről</t>
  </si>
  <si>
    <t xml:space="preserve">  A./ Tárgyi eszköz értékesítés bevétele</t>
  </si>
  <si>
    <t xml:space="preserve">  B./ Pénzügyi befektetések bevétele</t>
  </si>
  <si>
    <t xml:space="preserve">  A./ Felügyeleti szervtől kapott támogatás</t>
  </si>
  <si>
    <t xml:space="preserve">  C./ Támogatás értékű felhalmozási bevétel</t>
  </si>
  <si>
    <t>IV. Önkormányzatok sajátos működési bevételei</t>
  </si>
  <si>
    <t xml:space="preserve">  A./ Állami támogatás</t>
  </si>
  <si>
    <t xml:space="preserve">  B./ Adóbevételek </t>
  </si>
  <si>
    <t>V. Hitelek, értékpapírok, kölcsönök</t>
  </si>
  <si>
    <t xml:space="preserve">  Hitelfelvétel</t>
  </si>
  <si>
    <t xml:space="preserve">  Kölcsön visszatérülés</t>
  </si>
  <si>
    <t>FOLYÓ BEVÉTELEK ÖSSZESEN: /I+...+V./</t>
  </si>
  <si>
    <t xml:space="preserve">  Értékpapírok bevétel</t>
  </si>
  <si>
    <t>25.</t>
  </si>
  <si>
    <t xml:space="preserve">  C./ Felhalmozási célú pénzeszk.átvétel ÁH-on kívülről</t>
  </si>
  <si>
    <t xml:space="preserve">  B./ Támogatás értékű működési bevétel</t>
  </si>
  <si>
    <t>BEVÉTELEK ÖSSZESEN /22+23+24/</t>
  </si>
  <si>
    <t>I. Intézményi működési bevételek összesen (A+…+E)</t>
  </si>
  <si>
    <t>Polgármesteri Hivatal</t>
  </si>
  <si>
    <t>2010.évi előirányzat</t>
  </si>
  <si>
    <t>841114-1  OGY képviselő választás</t>
  </si>
  <si>
    <t>841115-1  Önkorm. Képviselő választás</t>
  </si>
  <si>
    <t>841126-1 HIVATAL</t>
  </si>
  <si>
    <t>841402-1  Közvilágítás</t>
  </si>
  <si>
    <t xml:space="preserve">Polgármesteri Hivatal </t>
  </si>
  <si>
    <t>841403  Város és Községgazdálkodás</t>
  </si>
  <si>
    <t>841906-1 Finanszírozási műveletek</t>
  </si>
  <si>
    <t>841907-9  Önk elszámolásai (ISK..)</t>
  </si>
  <si>
    <t>842421-1 Közterület rendjének fennt.</t>
  </si>
  <si>
    <t>869041 Védőnő</t>
  </si>
  <si>
    <t>882111 Rendszeres szoc. segély</t>
  </si>
  <si>
    <t>882125 Mozgáskorl. Közl. Tám.</t>
  </si>
  <si>
    <t>882129 Eseti pénzbeli ellátások</t>
  </si>
  <si>
    <t>889102  Családi napközi</t>
  </si>
  <si>
    <t>889921 Szociális étkeztetés</t>
  </si>
  <si>
    <t>889922 Házi segítségnyújtás</t>
  </si>
  <si>
    <t>890441 Közcélú foglalkoztatás</t>
  </si>
  <si>
    <t>890442 Közhasznú fogl.</t>
  </si>
  <si>
    <t>910123  Könyvtár</t>
  </si>
  <si>
    <t>910502  Művelődési ház</t>
  </si>
  <si>
    <t>960302  Köztemető</t>
  </si>
  <si>
    <t>Óvoda</t>
  </si>
  <si>
    <t>Óvoda összesen</t>
  </si>
  <si>
    <t>851011 Óvodai nevelés</t>
  </si>
  <si>
    <t>562912  Intézményi étkeztetés</t>
  </si>
  <si>
    <t>881011-3 Idősek nappali ellátátsa</t>
  </si>
  <si>
    <t>Állami Támogatások</t>
  </si>
  <si>
    <t xml:space="preserve"> </t>
  </si>
  <si>
    <t xml:space="preserve">                                                 gazdasági vezető     jegyző</t>
  </si>
  <si>
    <t>Folyószl. Egyenleg = likvid hitel</t>
  </si>
  <si>
    <r>
      <t>Folyószl. Egyenleg =</t>
    </r>
    <r>
      <rPr>
        <b/>
        <i/>
        <sz val="9"/>
        <rFont val="Arial CE"/>
        <charset val="238"/>
      </rPr>
      <t xml:space="preserve"> LIKVID HITEL</t>
    </r>
  </si>
  <si>
    <t xml:space="preserve">             Ezer forintban!</t>
  </si>
  <si>
    <t>BEVÉTELEK</t>
  </si>
  <si>
    <t>Sor- szám</t>
  </si>
  <si>
    <t>Bevételi jogcím</t>
  </si>
  <si>
    <t>I. Intézményi működési bevételek összesen /A+...+E/</t>
  </si>
  <si>
    <t xml:space="preserve">      A./ Hatósági jogkörhöz köthető működési bevétel</t>
  </si>
  <si>
    <t xml:space="preserve">      B./ Egyéb saját bevétel</t>
  </si>
  <si>
    <t xml:space="preserve">      C./ ÁFA bevételek, visszatérülések</t>
  </si>
  <si>
    <t xml:space="preserve">      D./ Hozam és kamat bevételek</t>
  </si>
  <si>
    <t xml:space="preserve">      E./ Működési célú pénzeszközátvétel ÁH-on kívülről</t>
  </si>
  <si>
    <t>II. Felhalmozási és tőkejellegű bevételek/A+B+C/</t>
  </si>
  <si>
    <t xml:space="preserve">      A./ Tárgyi eszköz értékesítés bevétele</t>
  </si>
  <si>
    <t xml:space="preserve">      B./ Pénzügyi befektetések bevételei</t>
  </si>
  <si>
    <t xml:space="preserve">      C./ Felhalmozási célú pénzeszköz átvétel ÁH-on kívülről</t>
  </si>
  <si>
    <t>III. Támogatások, támogatás értékű bevételek /A+B+C/</t>
  </si>
  <si>
    <t xml:space="preserve">      A./ Felügyeleti szervtől kapott támogatás</t>
  </si>
  <si>
    <t xml:space="preserve">      B./ Támogatás értékű működési bevétel</t>
  </si>
  <si>
    <t xml:space="preserve">      C./ Támogatás értékű felhalmozási bevétel</t>
  </si>
  <si>
    <t xml:space="preserve">       A./ Állami támogatás</t>
  </si>
  <si>
    <t xml:space="preserve">       B./ Adó bevételek</t>
  </si>
  <si>
    <t xml:space="preserve">V. Hitelek, értékpapírok, kölcsönök </t>
  </si>
  <si>
    <t xml:space="preserve">       Hitel felvétel</t>
  </si>
  <si>
    <t xml:space="preserve">       Értékpapírok bevétel</t>
  </si>
  <si>
    <t xml:space="preserve">       Kölcsön visszatérülés</t>
  </si>
  <si>
    <t>FOLYÓ BEVÉTELEK ÖSSZESEN:   / I.+… +V. /</t>
  </si>
  <si>
    <t xml:space="preserve">  Előző évi pénzmaradvány</t>
  </si>
  <si>
    <t xml:space="preserve">  Függő bevétel</t>
  </si>
  <si>
    <t>BEVÉTELEK ÖSSZESEN          /22+23+24/</t>
  </si>
  <si>
    <t xml:space="preserve">   </t>
  </si>
  <si>
    <t>26.</t>
  </si>
  <si>
    <t>27.</t>
  </si>
  <si>
    <t>BEVÉTELI FŐÖSSZEG /22+23+24/</t>
  </si>
  <si>
    <t>Polgármesteri Hivatal és intézményei összesen</t>
  </si>
  <si>
    <t>2011.évi előirányzat</t>
  </si>
  <si>
    <t>2011.évi mód. előir.</t>
  </si>
  <si>
    <t>841901-9 Önkorm elszámolásai</t>
  </si>
  <si>
    <t>Dr.Riebl Antal                         Dr. Molnár Zsuzsanna</t>
  </si>
  <si>
    <t>jegyző</t>
  </si>
  <si>
    <t>2011.III. negyedévi teljesülés</t>
  </si>
  <si>
    <t>2011. III. negyedévi teljesülés</t>
  </si>
  <si>
    <t>2011. III. negyedévi beszámoló Hunyadi János Általános Iskola</t>
  </si>
  <si>
    <r>
      <t>Folyószl. Egyenleg =</t>
    </r>
    <r>
      <rPr>
        <b/>
        <i/>
        <sz val="9"/>
        <rFont val="Arial CE"/>
        <charset val="238"/>
      </rPr>
      <t xml:space="preserve"> LIKVID HITEL (06.30+09.30)</t>
    </r>
  </si>
  <si>
    <t>2.sz.melléklet</t>
  </si>
  <si>
    <t>polgármester</t>
  </si>
  <si>
    <t>2.sz. melléklet</t>
  </si>
  <si>
    <t>Teljesítés a mód.elöi.visz.</t>
  </si>
  <si>
    <t>Teljesítés a mód.elői.visz.</t>
  </si>
  <si>
    <t>Telj.a mód.ei.v</t>
  </si>
  <si>
    <t>Telj.a.mód.ei.v.</t>
  </si>
  <si>
    <t>Telj.amód.ei.v.</t>
  </si>
  <si>
    <t>Telj.a mód.ei.visz.</t>
  </si>
  <si>
    <t>Telj.amód.ei.visz.</t>
  </si>
  <si>
    <t>Telj.a mód.ei.visz</t>
  </si>
  <si>
    <t>Telj.a mod.ei.visz.</t>
  </si>
  <si>
    <t>Telj.a ,ód ei.vizs.</t>
  </si>
  <si>
    <t>Teéj.a mód ei.visz.</t>
  </si>
  <si>
    <t>Teljesítés a mód.ei.visz.</t>
  </si>
  <si>
    <t>Telj,a mód.ei.visz.</t>
  </si>
  <si>
    <t>Délegyháza,2011. december 5.</t>
  </si>
  <si>
    <t>882117 gyermekvéd. ell.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</si>
</sst>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%"/>
  </numFmts>
  <fonts count="28">
    <font>
      <sz val="10"/>
      <name val="Arial CE"/>
      <charset val="238"/>
    </font>
    <font>
      <sz val="10"/>
      <name val="Arial CE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  <family val="2"/>
      <charset val="238"/>
    </font>
    <font>
      <i/>
      <sz val="9"/>
      <name val="Arial CE"/>
      <family val="2"/>
      <charset val="238"/>
    </font>
    <font>
      <b/>
      <sz val="10"/>
      <color indexed="12"/>
      <name val="Arial CE"/>
      <family val="2"/>
      <charset val="238"/>
    </font>
    <font>
      <b/>
      <sz val="9"/>
      <color indexed="12"/>
      <name val="Arial CE"/>
      <family val="2"/>
      <charset val="238"/>
    </font>
    <font>
      <sz val="10"/>
      <color indexed="12"/>
      <name val="Arial CE"/>
      <family val="2"/>
      <charset val="238"/>
    </font>
    <font>
      <b/>
      <sz val="11"/>
      <color indexed="12"/>
      <name val="Arial CE"/>
      <family val="2"/>
      <charset val="238"/>
    </font>
    <font>
      <sz val="11"/>
      <name val="Arial CE"/>
      <family val="2"/>
      <charset val="238"/>
    </font>
    <font>
      <b/>
      <sz val="11"/>
      <name val="Arial CE"/>
      <family val="2"/>
      <charset val="238"/>
    </font>
    <font>
      <sz val="8"/>
      <name val="Arial CE"/>
      <charset val="238"/>
    </font>
    <font>
      <sz val="10"/>
      <name val="Arial CE"/>
      <charset val="238"/>
    </font>
    <font>
      <b/>
      <sz val="8"/>
      <name val="Arial CE"/>
      <family val="2"/>
      <charset val="238"/>
    </font>
    <font>
      <b/>
      <sz val="10"/>
      <name val="Arial CE"/>
      <charset val="238"/>
    </font>
    <font>
      <b/>
      <sz val="11"/>
      <color indexed="12"/>
      <name val="Arial CE"/>
      <charset val="238"/>
    </font>
    <font>
      <b/>
      <sz val="11"/>
      <name val="Arial CE"/>
      <charset val="238"/>
    </font>
    <font>
      <b/>
      <sz val="12"/>
      <name val="Arial CE"/>
      <charset val="238"/>
    </font>
    <font>
      <sz val="12"/>
      <name val="Arial CE"/>
      <charset val="238"/>
    </font>
    <font>
      <sz val="14"/>
      <name val="Arial CE"/>
      <charset val="238"/>
    </font>
    <font>
      <sz val="11"/>
      <name val="Arial CE"/>
      <charset val="238"/>
    </font>
    <font>
      <b/>
      <i/>
      <sz val="9"/>
      <name val="Arial CE"/>
      <charset val="238"/>
    </font>
    <font>
      <i/>
      <sz val="10"/>
      <name val="Arial CE"/>
      <family val="2"/>
      <charset val="238"/>
    </font>
    <font>
      <b/>
      <sz val="14"/>
      <name val="Arial CE"/>
      <family val="2"/>
      <charset val="238"/>
    </font>
    <font>
      <i/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9" fontId="15" fillId="0" borderId="0" applyFont="0" applyFill="0" applyBorder="0" applyAlignment="0" applyProtection="0"/>
  </cellStyleXfs>
  <cellXfs count="184">
    <xf numFmtId="0" fontId="0" fillId="0" borderId="0" xfId="0"/>
    <xf numFmtId="0" fontId="0" fillId="0" borderId="1" xfId="0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Border="1"/>
    <xf numFmtId="0" fontId="2" fillId="0" borderId="1" xfId="0" applyFont="1" applyBorder="1" applyAlignment="1">
      <alignment horizontal="left" wrapText="1"/>
    </xf>
    <xf numFmtId="0" fontId="2" fillId="0" borderId="1" xfId="0" applyFont="1" applyBorder="1"/>
    <xf numFmtId="0" fontId="7" fillId="0" borderId="1" xfId="0" applyFont="1" applyBorder="1"/>
    <xf numFmtId="0" fontId="9" fillId="0" borderId="1" xfId="0" applyFont="1" applyBorder="1"/>
    <xf numFmtId="0" fontId="8" fillId="0" borderId="0" xfId="0" applyFont="1"/>
    <xf numFmtId="0" fontId="10" fillId="0" borderId="0" xfId="0" applyFont="1"/>
    <xf numFmtId="2" fontId="8" fillId="0" borderId="0" xfId="0" applyNumberFormat="1" applyFont="1" applyBorder="1" applyAlignment="1">
      <alignment horizontal="right"/>
    </xf>
    <xf numFmtId="0" fontId="0" fillId="0" borderId="0" xfId="0" applyBorder="1" applyAlignment="1"/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11" fillId="0" borderId="1" xfId="0" applyFont="1" applyBorder="1"/>
    <xf numFmtId="0" fontId="12" fillId="0" borderId="1" xfId="0" applyFont="1" applyBorder="1"/>
    <xf numFmtId="0" fontId="13" fillId="0" borderId="1" xfId="0" applyFont="1" applyBorder="1"/>
    <xf numFmtId="0" fontId="12" fillId="0" borderId="0" xfId="0" applyFont="1"/>
    <xf numFmtId="0" fontId="6" fillId="0" borderId="0" xfId="0" applyFont="1"/>
    <xf numFmtId="2" fontId="8" fillId="0" borderId="0" xfId="0" applyNumberFormat="1" applyFont="1" applyBorder="1"/>
    <xf numFmtId="0" fontId="6" fillId="0" borderId="0" xfId="0" applyFont="1" applyBorder="1"/>
    <xf numFmtId="0" fontId="5" fillId="0" borderId="0" xfId="0" applyFont="1" applyBorder="1" applyAlignment="1">
      <alignment horizontal="center" vertical="center" wrapText="1"/>
    </xf>
    <xf numFmtId="0" fontId="10" fillId="0" borderId="0" xfId="0" applyFont="1" applyBorder="1"/>
    <xf numFmtId="2" fontId="11" fillId="0" borderId="0" xfId="0" applyNumberFormat="1" applyFont="1" applyBorder="1"/>
    <xf numFmtId="3" fontId="11" fillId="0" borderId="1" xfId="0" applyNumberFormat="1" applyFont="1" applyBorder="1"/>
    <xf numFmtId="0" fontId="11" fillId="0" borderId="0" xfId="0" applyFont="1" applyBorder="1"/>
    <xf numFmtId="0" fontId="6" fillId="0" borderId="0" xfId="0" applyFont="1" applyFill="1" applyBorder="1"/>
    <xf numFmtId="164" fontId="11" fillId="0" borderId="0" xfId="0" applyNumberFormat="1" applyFont="1" applyBorder="1"/>
    <xf numFmtId="0" fontId="12" fillId="0" borderId="0" xfId="0" applyFont="1" applyBorder="1"/>
    <xf numFmtId="0" fontId="4" fillId="0" borderId="0" xfId="0" applyFont="1" applyBorder="1"/>
    <xf numFmtId="0" fontId="5" fillId="0" borderId="0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3" fontId="8" fillId="0" borderId="0" xfId="0" applyNumberFormat="1" applyFont="1" applyBorder="1"/>
    <xf numFmtId="0" fontId="0" fillId="0" borderId="2" xfId="0" applyBorder="1" applyAlignment="1">
      <alignment horizontal="center"/>
    </xf>
    <xf numFmtId="0" fontId="8" fillId="0" borderId="2" xfId="0" applyFont="1" applyBorder="1" applyAlignment="1">
      <alignment horizontal="right"/>
    </xf>
    <xf numFmtId="0" fontId="6" fillId="0" borderId="2" xfId="0" applyFont="1" applyBorder="1" applyAlignment="1">
      <alignment horizontal="right"/>
    </xf>
    <xf numFmtId="0" fontId="8" fillId="0" borderId="3" xfId="0" applyFont="1" applyBorder="1" applyAlignment="1">
      <alignment horizontal="right"/>
    </xf>
    <xf numFmtId="0" fontId="11" fillId="0" borderId="4" xfId="0" applyFont="1" applyBorder="1"/>
    <xf numFmtId="0" fontId="0" fillId="0" borderId="5" xfId="0" applyBorder="1" applyAlignment="1">
      <alignment horizontal="center"/>
    </xf>
    <xf numFmtId="0" fontId="9" fillId="0" borderId="5" xfId="0" applyFont="1" applyBorder="1"/>
    <xf numFmtId="0" fontId="2" fillId="0" borderId="5" xfId="0" applyFont="1" applyBorder="1"/>
    <xf numFmtId="0" fontId="2" fillId="0" borderId="5" xfId="0" applyFont="1" applyBorder="1" applyAlignment="1">
      <alignment horizontal="left" wrapText="1"/>
    </xf>
    <xf numFmtId="0" fontId="7" fillId="0" borderId="5" xfId="0" applyFont="1" applyBorder="1"/>
    <xf numFmtId="0" fontId="9" fillId="0" borderId="6" xfId="0" applyFont="1" applyBorder="1"/>
    <xf numFmtId="0" fontId="11" fillId="0" borderId="2" xfId="0" applyFont="1" applyBorder="1"/>
    <xf numFmtId="0" fontId="12" fillId="0" borderId="2" xfId="0" applyFont="1" applyBorder="1"/>
    <xf numFmtId="0" fontId="13" fillId="0" borderId="2" xfId="0" applyFont="1" applyBorder="1"/>
    <xf numFmtId="0" fontId="11" fillId="0" borderId="3" xfId="0" applyFont="1" applyBorder="1"/>
    <xf numFmtId="0" fontId="22" fillId="0" borderId="0" xfId="0" applyFont="1" applyBorder="1"/>
    <xf numFmtId="0" fontId="21" fillId="0" borderId="0" xfId="0" applyFont="1" applyBorder="1"/>
    <xf numFmtId="164" fontId="11" fillId="0" borderId="0" xfId="0" applyNumberFormat="1" applyFont="1" applyFill="1" applyBorder="1"/>
    <xf numFmtId="3" fontId="11" fillId="0" borderId="0" xfId="0" applyNumberFormat="1" applyFont="1" applyBorder="1"/>
    <xf numFmtId="0" fontId="0" fillId="0" borderId="7" xfId="0" applyBorder="1" applyAlignment="1">
      <alignment horizontal="center"/>
    </xf>
    <xf numFmtId="0" fontId="16" fillId="0" borderId="8" xfId="0" applyFont="1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3" fontId="11" fillId="0" borderId="8" xfId="0" applyNumberFormat="1" applyFont="1" applyBorder="1"/>
    <xf numFmtId="0" fontId="9" fillId="0" borderId="4" xfId="0" applyFont="1" applyBorder="1"/>
    <xf numFmtId="3" fontId="11" fillId="0" borderId="4" xfId="0" applyNumberFormat="1" applyFont="1" applyBorder="1"/>
    <xf numFmtId="165" fontId="11" fillId="0" borderId="8" xfId="1" applyNumberFormat="1" applyFont="1" applyBorder="1"/>
    <xf numFmtId="0" fontId="0" fillId="0" borderId="8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11" fillId="0" borderId="1" xfId="0" applyFont="1" applyFill="1" applyBorder="1"/>
    <xf numFmtId="0" fontId="11" fillId="0" borderId="2" xfId="0" applyFont="1" applyFill="1" applyBorder="1"/>
    <xf numFmtId="0" fontId="11" fillId="0" borderId="8" xfId="0" applyFont="1" applyFill="1" applyBorder="1"/>
    <xf numFmtId="0" fontId="12" fillId="0" borderId="1" xfId="0" applyFont="1" applyFill="1" applyBorder="1"/>
    <xf numFmtId="0" fontId="12" fillId="0" borderId="2" xfId="0" applyFont="1" applyFill="1" applyBorder="1"/>
    <xf numFmtId="0" fontId="13" fillId="0" borderId="2" xfId="0" applyFont="1" applyFill="1" applyBorder="1"/>
    <xf numFmtId="0" fontId="13" fillId="0" borderId="1" xfId="0" applyFont="1" applyFill="1" applyBorder="1"/>
    <xf numFmtId="0" fontId="11" fillId="0" borderId="4" xfId="0" applyFont="1" applyFill="1" applyBorder="1"/>
    <xf numFmtId="0" fontId="11" fillId="0" borderId="3" xfId="0" applyFont="1" applyFill="1" applyBorder="1"/>
    <xf numFmtId="0" fontId="11" fillId="0" borderId="9" xfId="0" applyFont="1" applyFill="1" applyBorder="1"/>
    <xf numFmtId="0" fontId="12" fillId="0" borderId="8" xfId="0" applyFont="1" applyFill="1" applyBorder="1"/>
    <xf numFmtId="0" fontId="17" fillId="0" borderId="2" xfId="0" applyFont="1" applyFill="1" applyBorder="1" applyAlignment="1">
      <alignment horizontal="center"/>
    </xf>
    <xf numFmtId="0" fontId="17" fillId="0" borderId="1" xfId="0" applyFont="1" applyFill="1" applyBorder="1" applyAlignment="1">
      <alignment horizontal="center"/>
    </xf>
    <xf numFmtId="0" fontId="17" fillId="0" borderId="8" xfId="0" applyFont="1" applyFill="1" applyBorder="1" applyAlignment="1">
      <alignment horizontal="center"/>
    </xf>
    <xf numFmtId="0" fontId="18" fillId="0" borderId="2" xfId="0" applyFont="1" applyFill="1" applyBorder="1"/>
    <xf numFmtId="0" fontId="18" fillId="0" borderId="1" xfId="0" applyFont="1" applyFill="1" applyBorder="1"/>
    <xf numFmtId="0" fontId="19" fillId="0" borderId="2" xfId="0" applyFont="1" applyFill="1" applyBorder="1"/>
    <xf numFmtId="0" fontId="19" fillId="0" borderId="1" xfId="0" applyFont="1" applyFill="1" applyBorder="1"/>
    <xf numFmtId="0" fontId="18" fillId="0" borderId="3" xfId="0" applyFont="1" applyFill="1" applyBorder="1"/>
    <xf numFmtId="0" fontId="18" fillId="0" borderId="4" xfId="0" applyFont="1" applyFill="1" applyBorder="1"/>
    <xf numFmtId="0" fontId="6" fillId="0" borderId="8" xfId="0" applyFont="1" applyFill="1" applyBorder="1" applyAlignment="1">
      <alignment horizontal="center"/>
    </xf>
    <xf numFmtId="0" fontId="23" fillId="0" borderId="2" xfId="0" applyFont="1" applyFill="1" applyBorder="1"/>
    <xf numFmtId="0" fontId="23" fillId="0" borderId="1" xfId="0" applyFont="1" applyFill="1" applyBorder="1"/>
    <xf numFmtId="2" fontId="11" fillId="0" borderId="0" xfId="0" applyNumberFormat="1" applyFont="1" applyFill="1" applyBorder="1"/>
    <xf numFmtId="0" fontId="12" fillId="0" borderId="0" xfId="0" applyFont="1" applyFill="1" applyBorder="1"/>
    <xf numFmtId="0" fontId="0" fillId="0" borderId="0" xfId="0" applyFill="1"/>
    <xf numFmtId="165" fontId="11" fillId="0" borderId="1" xfId="1" applyNumberFormat="1" applyFont="1" applyFill="1" applyBorder="1"/>
    <xf numFmtId="165" fontId="11" fillId="0" borderId="8" xfId="1" applyNumberFormat="1" applyFont="1" applyFill="1" applyBorder="1"/>
    <xf numFmtId="165" fontId="11" fillId="0" borderId="4" xfId="1" applyNumberFormat="1" applyFont="1" applyFill="1" applyBorder="1"/>
    <xf numFmtId="165" fontId="11" fillId="0" borderId="9" xfId="1" applyNumberFormat="1" applyFont="1" applyFill="1" applyBorder="1"/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/>
    </xf>
    <xf numFmtId="0" fontId="17" fillId="0" borderId="1" xfId="0" applyFont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27" fillId="0" borderId="1" xfId="0" applyFont="1" applyBorder="1" applyAlignment="1">
      <alignment vertical="center"/>
    </xf>
    <xf numFmtId="0" fontId="0" fillId="0" borderId="10" xfId="0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0" fillId="0" borderId="0" xfId="0" applyAlignment="1">
      <alignment vertical="top"/>
    </xf>
    <xf numFmtId="165" fontId="11" fillId="0" borderId="11" xfId="1" applyNumberFormat="1" applyFont="1" applyBorder="1"/>
    <xf numFmtId="165" fontId="11" fillId="0" borderId="9" xfId="1" applyNumberFormat="1" applyFont="1" applyBorder="1"/>
    <xf numFmtId="165" fontId="11" fillId="0" borderId="8" xfId="2" applyNumberFormat="1" applyFont="1" applyBorder="1"/>
    <xf numFmtId="165" fontId="11" fillId="0" borderId="9" xfId="2" applyNumberFormat="1" applyFont="1" applyBorder="1"/>
    <xf numFmtId="0" fontId="6" fillId="0" borderId="12" xfId="0" applyFont="1" applyBorder="1" applyAlignment="1">
      <alignment horizontal="right"/>
    </xf>
    <xf numFmtId="0" fontId="7" fillId="0" borderId="13" xfId="0" applyFont="1" applyBorder="1"/>
    <xf numFmtId="3" fontId="11" fillId="0" borderId="13" xfId="0" applyNumberFormat="1" applyFont="1" applyBorder="1"/>
    <xf numFmtId="165" fontId="11" fillId="0" borderId="14" xfId="1" applyNumberFormat="1" applyFont="1" applyBorder="1"/>
    <xf numFmtId="0" fontId="8" fillId="0" borderId="15" xfId="0" applyFont="1" applyBorder="1" applyAlignment="1">
      <alignment horizontal="right"/>
    </xf>
    <xf numFmtId="0" fontId="9" fillId="0" borderId="16" xfId="0" applyFont="1" applyBorder="1"/>
    <xf numFmtId="3" fontId="11" fillId="0" borderId="16" xfId="0" applyNumberFormat="1" applyFont="1" applyBorder="1"/>
    <xf numFmtId="165" fontId="11" fillId="0" borderId="17" xfId="1" applyNumberFormat="1" applyFont="1" applyBorder="1"/>
    <xf numFmtId="0" fontId="16" fillId="0" borderId="18" xfId="0" applyFont="1" applyBorder="1" applyAlignment="1">
      <alignment horizontal="center" vertical="center" wrapText="1"/>
    </xf>
    <xf numFmtId="0" fontId="0" fillId="0" borderId="18" xfId="0" applyFill="1" applyBorder="1" applyAlignment="1">
      <alignment horizontal="center"/>
    </xf>
    <xf numFmtId="0" fontId="11" fillId="0" borderId="18" xfId="0" applyFont="1" applyFill="1" applyBorder="1"/>
    <xf numFmtId="0" fontId="12" fillId="0" borderId="18" xfId="0" applyFont="1" applyFill="1" applyBorder="1"/>
    <xf numFmtId="0" fontId="11" fillId="0" borderId="19" xfId="0" applyFont="1" applyFill="1" applyBorder="1"/>
    <xf numFmtId="0" fontId="16" fillId="0" borderId="2" xfId="0" applyFont="1" applyBorder="1" applyAlignment="1">
      <alignment horizontal="center" vertical="center" wrapText="1"/>
    </xf>
    <xf numFmtId="0" fontId="13" fillId="0" borderId="8" xfId="0" applyFont="1" applyFill="1" applyBorder="1"/>
    <xf numFmtId="0" fontId="16" fillId="0" borderId="20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6" fillId="0" borderId="21" xfId="0" applyFont="1" applyBorder="1" applyAlignment="1">
      <alignment horizontal="center" vertical="center" wrapText="1"/>
    </xf>
    <xf numFmtId="0" fontId="0" fillId="0" borderId="2" xfId="0" applyBorder="1"/>
    <xf numFmtId="165" fontId="9" fillId="0" borderId="8" xfId="1" applyNumberFormat="1" applyFont="1" applyFill="1" applyBorder="1"/>
    <xf numFmtId="165" fontId="18" fillId="0" borderId="8" xfId="1" applyNumberFormat="1" applyFont="1" applyFill="1" applyBorder="1"/>
    <xf numFmtId="165" fontId="18" fillId="0" borderId="9" xfId="1" applyNumberFormat="1" applyFont="1" applyFill="1" applyBorder="1"/>
    <xf numFmtId="0" fontId="19" fillId="0" borderId="8" xfId="0" applyFont="1" applyFill="1" applyBorder="1"/>
    <xf numFmtId="0" fontId="18" fillId="0" borderId="8" xfId="0" applyFont="1" applyFill="1" applyBorder="1"/>
    <xf numFmtId="0" fontId="13" fillId="0" borderId="18" xfId="0" applyFont="1" applyFill="1" applyBorder="1"/>
    <xf numFmtId="0" fontId="17" fillId="0" borderId="7" xfId="0" applyFont="1" applyBorder="1" applyAlignment="1">
      <alignment horizontal="center"/>
    </xf>
    <xf numFmtId="0" fontId="17" fillId="0" borderId="0" xfId="0" applyFont="1"/>
    <xf numFmtId="0" fontId="2" fillId="0" borderId="22" xfId="0" applyFont="1" applyBorder="1" applyAlignment="1">
      <alignment vertical="center" textRotation="90" wrapText="1"/>
    </xf>
    <xf numFmtId="0" fontId="0" fillId="0" borderId="23" xfId="0" applyBorder="1" applyAlignment="1">
      <alignment vertical="center" textRotation="90"/>
    </xf>
    <xf numFmtId="0" fontId="13" fillId="0" borderId="24" xfId="0" applyFont="1" applyBorder="1" applyAlignment="1">
      <alignment horizontal="center" vertical="center"/>
    </xf>
    <xf numFmtId="0" fontId="13" fillId="0" borderId="25" xfId="0" applyFont="1" applyBorder="1" applyAlignment="1">
      <alignment horizontal="center" vertical="center"/>
    </xf>
    <xf numFmtId="0" fontId="13" fillId="0" borderId="26" xfId="0" applyFont="1" applyBorder="1" applyAlignment="1">
      <alignment horizontal="center" vertical="center"/>
    </xf>
    <xf numFmtId="0" fontId="12" fillId="0" borderId="0" xfId="0" applyFont="1" applyBorder="1" applyAlignment="1">
      <alignment horizontal="right"/>
    </xf>
    <xf numFmtId="0" fontId="0" fillId="0" borderId="0" xfId="0" applyBorder="1" applyAlignment="1">
      <alignment horizontal="right"/>
    </xf>
    <xf numFmtId="0" fontId="12" fillId="0" borderId="0" xfId="0" applyFont="1" applyBorder="1" applyAlignment="1">
      <alignment horizontal="center"/>
    </xf>
    <xf numFmtId="0" fontId="2" fillId="0" borderId="27" xfId="0" applyFont="1" applyBorder="1" applyAlignment="1">
      <alignment vertical="center" textRotation="90" wrapText="1"/>
    </xf>
    <xf numFmtId="0" fontId="4" fillId="0" borderId="28" xfId="0" applyFont="1" applyBorder="1" applyAlignment="1">
      <alignment horizontal="center" vertic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17" fillId="2" borderId="31" xfId="0" applyFont="1" applyFill="1" applyBorder="1" applyAlignment="1">
      <alignment horizontal="center" vertical="center"/>
    </xf>
    <xf numFmtId="0" fontId="17" fillId="2" borderId="25" xfId="0" applyFont="1" applyFill="1" applyBorder="1" applyAlignment="1">
      <alignment horizontal="center" vertical="center"/>
    </xf>
    <xf numFmtId="0" fontId="17" fillId="2" borderId="26" xfId="0" applyFont="1" applyFill="1" applyBorder="1" applyAlignment="1">
      <alignment horizontal="center" vertical="center"/>
    </xf>
    <xf numFmtId="0" fontId="17" fillId="2" borderId="32" xfId="0" applyFont="1" applyFill="1" applyBorder="1" applyAlignment="1">
      <alignment horizontal="center" vertical="center"/>
    </xf>
    <xf numFmtId="0" fontId="17" fillId="2" borderId="33" xfId="0" applyFont="1" applyFill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12" fillId="0" borderId="0" xfId="0" applyFont="1" applyBorder="1" applyAlignment="1"/>
    <xf numFmtId="0" fontId="4" fillId="0" borderId="29" xfId="0" applyFont="1" applyBorder="1" applyAlignment="1">
      <alignment horizontal="center" vertical="center"/>
    </xf>
    <xf numFmtId="0" fontId="0" fillId="2" borderId="31" xfId="0" applyFill="1" applyBorder="1" applyAlignment="1">
      <alignment horizontal="center" vertical="center"/>
    </xf>
    <xf numFmtId="0" fontId="0" fillId="2" borderId="25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20" fillId="2" borderId="35" xfId="0" applyFont="1" applyFill="1" applyBorder="1" applyAlignment="1">
      <alignment horizontal="center" vertical="center" wrapText="1"/>
    </xf>
    <xf numFmtId="0" fontId="17" fillId="2" borderId="36" xfId="0" applyFont="1" applyFill="1" applyBorder="1" applyAlignment="1">
      <alignment horizontal="center" vertical="center"/>
    </xf>
    <xf numFmtId="0" fontId="17" fillId="2" borderId="37" xfId="0" applyFont="1" applyFill="1" applyBorder="1" applyAlignment="1">
      <alignment horizontal="center" vertical="center"/>
    </xf>
    <xf numFmtId="0" fontId="17" fillId="2" borderId="38" xfId="0" applyFont="1" applyFill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19" fillId="2" borderId="31" xfId="0" applyFont="1" applyFill="1" applyBorder="1" applyAlignment="1">
      <alignment horizontal="center" vertical="center"/>
    </xf>
    <xf numFmtId="0" fontId="19" fillId="2" borderId="25" xfId="0" applyFont="1" applyFill="1" applyBorder="1" applyAlignment="1">
      <alignment horizontal="center" vertical="center"/>
    </xf>
    <xf numFmtId="0" fontId="19" fillId="2" borderId="26" xfId="0" applyFont="1" applyFill="1" applyBorder="1" applyAlignment="1">
      <alignment horizontal="center" vertical="center"/>
    </xf>
    <xf numFmtId="0" fontId="19" fillId="2" borderId="31" xfId="0" applyFont="1" applyFill="1" applyBorder="1" applyAlignment="1">
      <alignment horizontal="center" vertical="center" wrapText="1"/>
    </xf>
    <xf numFmtId="0" fontId="19" fillId="0" borderId="35" xfId="0" applyFont="1" applyBorder="1" applyAlignment="1">
      <alignment horizontal="center" vertical="center"/>
    </xf>
    <xf numFmtId="0" fontId="19" fillId="0" borderId="32" xfId="0" applyFont="1" applyBorder="1" applyAlignment="1">
      <alignment horizontal="center" vertical="center"/>
    </xf>
    <xf numFmtId="0" fontId="13" fillId="0" borderId="0" xfId="0" applyFont="1" applyAlignment="1">
      <alignment horizontal="left" vertical="center" wrapText="1"/>
    </xf>
    <xf numFmtId="0" fontId="0" fillId="0" borderId="0" xfId="0" applyAlignment="1"/>
    <xf numFmtId="0" fontId="25" fillId="0" borderId="37" xfId="0" applyFont="1" applyBorder="1" applyAlignment="1">
      <alignment horizontal="right"/>
    </xf>
    <xf numFmtId="0" fontId="0" fillId="0" borderId="37" xfId="0" applyBorder="1" applyAlignment="1">
      <alignment horizontal="right"/>
    </xf>
    <xf numFmtId="0" fontId="26" fillId="0" borderId="5" xfId="0" applyFont="1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</cellXfs>
  <cellStyles count="3">
    <cellStyle name="Normál" xfId="0" builtinId="0"/>
    <cellStyle name="Százalék" xfId="1" builtinId="5"/>
    <cellStyle name="Százalék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0"/>
  <sheetViews>
    <sheetView view="pageLayout" zoomScaleNormal="100" zoomScaleSheetLayoutView="75" workbookViewId="0">
      <selection activeCell="I623" sqref="I623"/>
    </sheetView>
  </sheetViews>
  <sheetFormatPr defaultRowHeight="12.75"/>
  <cols>
    <col min="1" max="1" width="3.85546875" customWidth="1"/>
    <col min="2" max="2" width="47.85546875" customWidth="1"/>
    <col min="3" max="4" width="12.7109375" customWidth="1"/>
    <col min="5" max="5" width="13.42578125" customWidth="1"/>
    <col min="6" max="6" width="11.42578125" customWidth="1"/>
    <col min="7" max="7" width="2.7109375" style="4" customWidth="1"/>
  </cols>
  <sheetData>
    <row r="1" spans="1:8" ht="21" customHeight="1">
      <c r="E1" s="137" t="s">
        <v>132</v>
      </c>
      <c r="G1" s="12"/>
    </row>
    <row r="2" spans="1:8" ht="15.75" customHeight="1" thickBot="1">
      <c r="C2" s="143" t="s">
        <v>28</v>
      </c>
      <c r="D2" s="144"/>
      <c r="E2" s="144"/>
      <c r="F2" s="144"/>
      <c r="G2" s="12"/>
    </row>
    <row r="3" spans="1:8" ht="33" customHeight="1">
      <c r="A3" s="138" t="s">
        <v>30</v>
      </c>
      <c r="B3" s="136" t="s">
        <v>130</v>
      </c>
      <c r="C3" s="140" t="s">
        <v>27</v>
      </c>
      <c r="D3" s="141"/>
      <c r="E3" s="141"/>
      <c r="F3" s="142"/>
      <c r="G3" s="13"/>
    </row>
    <row r="4" spans="1:8" ht="30.75" customHeight="1">
      <c r="A4" s="139"/>
      <c r="B4" s="2" t="s">
        <v>24</v>
      </c>
      <c r="C4" s="32" t="s">
        <v>121</v>
      </c>
      <c r="D4" s="32" t="s">
        <v>122</v>
      </c>
      <c r="E4" s="32" t="s">
        <v>127</v>
      </c>
      <c r="F4" s="54" t="s">
        <v>133</v>
      </c>
      <c r="G4" s="22"/>
      <c r="H4" s="4"/>
    </row>
    <row r="5" spans="1:8" s="3" customFormat="1" ht="15.6" customHeight="1">
      <c r="A5" s="34">
        <v>1</v>
      </c>
      <c r="B5" s="1">
        <v>2</v>
      </c>
      <c r="C5" s="1">
        <v>3</v>
      </c>
      <c r="D5" s="1">
        <v>4</v>
      </c>
      <c r="E5" s="1">
        <v>5</v>
      </c>
      <c r="F5" s="55">
        <v>7</v>
      </c>
      <c r="G5" s="14"/>
      <c r="H5" s="14"/>
    </row>
    <row r="6" spans="1:8" s="9" customFormat="1" ht="18.75" customHeight="1">
      <c r="A6" s="35" t="s">
        <v>0</v>
      </c>
      <c r="B6" s="8" t="s">
        <v>54</v>
      </c>
      <c r="C6" s="25">
        <f>Hivatal!C6+Hivatal!G6+Hivatal!K6+Hivatal!O6+Áll.tám!C6+Áll.tám!G6+Áll.tám!K6+Áll.tám!O6+'Mezőőr-Vnő'!C6+'Mezőőr-Vnő'!G6+'Mezőőr-Vnő'!K6+'Mezőőr-Vnő'!O6+'Mozg.k-Csana-Sz.étk'!C6+'Mozg.k-Csana-Sz.étk'!G6+'Mozg.k-Csana-Sz.étk'!K6+'Mozg.k-Csana-Sz.étk'!O6+'Közh.f-Könyvtár'!C6+'Közh.f-Könyvtár'!G6+'Közh.f-Könyvtár'!K6+'Közh.f-Könyvtár'!O6+'Művh-Temető'!C6+'Művh-Temető'!G6+'Művh-Temető'!K6+'Óvoda-konyha'!C6+'Óvoda-konyha'!G6+Hunyadi!C7</f>
        <v>52951</v>
      </c>
      <c r="D6" s="25">
        <f>Hivatal!D6+Hivatal!H6+Hivatal!L6+Hivatal!P6+Áll.tám!D6+Áll.tám!H6+Áll.tám!L6+Áll.tám!P6+'Mezőőr-Vnő'!D6+'Mezőőr-Vnő'!H6+'Mezőőr-Vnő'!L6+'Mezőőr-Vnő'!P6+'Mozg.k-Csana-Sz.étk'!D6+'Mozg.k-Csana-Sz.étk'!H6+'Mozg.k-Csana-Sz.étk'!L6+'Mozg.k-Csana-Sz.étk'!P6+'Közh.f-Könyvtár'!D6+'Közh.f-Könyvtár'!H6+'Közh.f-Könyvtár'!L6+'Közh.f-Könyvtár'!P6+'Művh-Temető'!D6+'Művh-Temető'!H6+'Művh-Temető'!L6+'Óvoda-konyha'!D6+'Óvoda-konyha'!H6+Hunyadi!D7</f>
        <v>54841</v>
      </c>
      <c r="E6" s="25">
        <f>Hivatal!E6+Hivatal!I6+Hivatal!M6+Hivatal!Q6+Áll.tám!E6+Áll.tám!I6+Áll.tám!M6+Áll.tám!Q6+'Mezőőr-Vnő'!E6+'Mezőőr-Vnő'!I6+'Mezőőr-Vnő'!M6+'Mezőőr-Vnő'!Q6+'Mozg.k-Csana-Sz.étk'!E6+'Mozg.k-Csana-Sz.étk'!I6+'Mozg.k-Csana-Sz.étk'!M6+'Mozg.k-Csana-Sz.étk'!Q6+'Közh.f-Könyvtár'!E6+'Közh.f-Könyvtár'!I6+'Közh.f-Könyvtár'!M6+'Közh.f-Könyvtár'!Q6+'Művh-Temető'!E6+'Művh-Temető'!I6+'Művh-Temető'!M6+'Óvoda-konyha'!E6+'Óvoda-konyha'!I6+Hunyadi!E7</f>
        <v>32406</v>
      </c>
      <c r="F6" s="59">
        <f>E6/D6</f>
        <v>0.59090826206670188</v>
      </c>
      <c r="G6" s="11"/>
      <c r="H6" s="33"/>
    </row>
    <row r="7" spans="1:8" ht="18.75" customHeight="1">
      <c r="A7" s="36" t="s">
        <v>1</v>
      </c>
      <c r="B7" s="6" t="s">
        <v>33</v>
      </c>
      <c r="C7" s="25">
        <f>Hivatal!C7+Hivatal!G7+Hivatal!K7+Hivatal!O7+Áll.tám!C7+Áll.tám!G7+Áll.tám!K7+Áll.tám!O7+'Mezőőr-Vnő'!C7+'Mezőőr-Vnő'!G7+'Mezőőr-Vnő'!K7+'Mezőőr-Vnő'!O7+'Mozg.k-Csana-Sz.étk'!C7+'Mozg.k-Csana-Sz.étk'!G7+'Mozg.k-Csana-Sz.étk'!K7+'Mozg.k-Csana-Sz.étk'!O7+'Közh.f-Könyvtár'!C7+'Közh.f-Könyvtár'!G7+'Közh.f-Könyvtár'!K7+'Közh.f-Könyvtár'!O7+'Művh-Temető'!C7+'Művh-Temető'!G7+'Művh-Temető'!K7+'Óvoda-konyha'!C7+'Óvoda-konyha'!G7+Hunyadi!C8</f>
        <v>0</v>
      </c>
      <c r="D7" s="25">
        <f>Hivatal!D7+Hivatal!H7+Hivatal!L7+Hivatal!P7+Áll.tám!D7+Áll.tám!H7+Áll.tám!L7+Áll.tám!P7+'Mezőőr-Vnő'!D7+'Mezőőr-Vnő'!H7+'Mezőőr-Vnő'!L7+'Mezőőr-Vnő'!P7+'Mozg.k-Csana-Sz.étk'!D7+'Mozg.k-Csana-Sz.étk'!H7+'Mozg.k-Csana-Sz.étk'!L7+'Mozg.k-Csana-Sz.étk'!P7+'Közh.f-Könyvtár'!D7+'Közh.f-Könyvtár'!H7+'Közh.f-Könyvtár'!L7+'Közh.f-Könyvtár'!P7+'Művh-Temető'!D7+'Művh-Temető'!H7+'Művh-Temető'!L7+'Óvoda-konyha'!D7+'Óvoda-konyha'!H7+Hunyadi!D8</f>
        <v>0</v>
      </c>
      <c r="E7" s="25">
        <f>Hivatal!E7+Hivatal!I7+Hivatal!M7+Hivatal!Q7+Áll.tám!E7+Áll.tám!I7+Áll.tám!M7+Áll.tám!Q7+'Mezőőr-Vnő'!E7+'Mezőőr-Vnő'!I7+'Mezőőr-Vnő'!M7+'Mezőőr-Vnő'!Q7+'Mozg.k-Csana-Sz.étk'!E7+'Mozg.k-Csana-Sz.étk'!I7+'Mozg.k-Csana-Sz.étk'!M7+'Mozg.k-Csana-Sz.étk'!Q7+'Közh.f-Könyvtár'!E7+'Közh.f-Könyvtár'!I7+'Közh.f-Könyvtár'!M7+'Közh.f-Könyvtár'!Q7+'Művh-Temető'!E7+'Művh-Temető'!I7+'Művh-Temető'!M7+'Óvoda-konyha'!E7+'Óvoda-konyha'!I7+Hunyadi!E8</f>
        <v>100</v>
      </c>
      <c r="F7" s="56"/>
      <c r="G7" s="11"/>
      <c r="H7" s="4"/>
    </row>
    <row r="8" spans="1:8" ht="18.75" customHeight="1">
      <c r="A8" s="35" t="s">
        <v>2</v>
      </c>
      <c r="B8" s="6" t="s">
        <v>34</v>
      </c>
      <c r="C8" s="25">
        <f>Hivatal!C8+Hivatal!G8+Hivatal!K8+Hivatal!O8+Áll.tám!C8+Áll.tám!G8+Áll.tám!K8+Áll.tám!O8+'Mezőőr-Vnő'!C8+'Mezőőr-Vnő'!G8+'Mezőőr-Vnő'!K8+'Mezőőr-Vnő'!O8+'Mozg.k-Csana-Sz.étk'!C8+'Mozg.k-Csana-Sz.étk'!G8+'Mozg.k-Csana-Sz.étk'!K8+'Mozg.k-Csana-Sz.étk'!O8+'Közh.f-Könyvtár'!C8+'Közh.f-Könyvtár'!G8+'Közh.f-Könyvtár'!K8+'Közh.f-Könyvtár'!O8+'Művh-Temető'!C8+'Művh-Temető'!G8+'Művh-Temető'!K8+'Óvoda-konyha'!C8+'Óvoda-konyha'!G8+Hunyadi!C9</f>
        <v>28461</v>
      </c>
      <c r="D8" s="25">
        <f>Hivatal!D8+Hivatal!H8+Hivatal!L8+Hivatal!P8+Áll.tám!D8+Áll.tám!H8+Áll.tám!L8+Áll.tám!P8+'Mezőőr-Vnő'!D8+'Mezőőr-Vnő'!H8+'Mezőőr-Vnő'!L8+'Mezőőr-Vnő'!P8+'Mozg.k-Csana-Sz.étk'!D8+'Mozg.k-Csana-Sz.étk'!H8+'Mozg.k-Csana-Sz.étk'!L8+'Mozg.k-Csana-Sz.étk'!P8+'Közh.f-Könyvtár'!D8+'Közh.f-Könyvtár'!H8+'Közh.f-Könyvtár'!L8+'Közh.f-Könyvtár'!P8+'Művh-Temető'!D8+'Művh-Temető'!H8+'Művh-Temető'!L8+'Óvoda-konyha'!D8+'Óvoda-konyha'!H8+Hunyadi!D9</f>
        <v>29961</v>
      </c>
      <c r="E8" s="25">
        <f>Hivatal!E8+Hivatal!I8+Hivatal!M8+Hivatal!Q8+Áll.tám!E8+Áll.tám!I8+Áll.tám!M8+Áll.tám!Q8+'Mezőőr-Vnő'!E8+'Mezőőr-Vnő'!I8+'Mezőőr-Vnő'!M8+'Mezőőr-Vnő'!Q8+'Mozg.k-Csana-Sz.étk'!E8+'Mozg.k-Csana-Sz.étk'!I8+'Mozg.k-Csana-Sz.étk'!M8+'Mozg.k-Csana-Sz.étk'!Q8+'Közh.f-Könyvtár'!E8+'Közh.f-Könyvtár'!I8+'Közh.f-Könyvtár'!M8+'Közh.f-Könyvtár'!Q8+'Művh-Temető'!E8+'Művh-Temető'!I8+'Művh-Temető'!M8+'Óvoda-konyha'!E8+'Óvoda-konyha'!I8+Hunyadi!E9</f>
        <v>24319</v>
      </c>
      <c r="F8" s="59">
        <f t="shared" ref="F8:F30" si="0">E8/D8</f>
        <v>0.81168852842027972</v>
      </c>
      <c r="G8" s="11"/>
      <c r="H8" s="4"/>
    </row>
    <row r="9" spans="1:8" ht="18.75" customHeight="1">
      <c r="A9" s="36" t="s">
        <v>3</v>
      </c>
      <c r="B9" s="6" t="s">
        <v>35</v>
      </c>
      <c r="C9" s="25">
        <f>Hivatal!C9+Hivatal!G9+Hivatal!K9+Hivatal!O9+Áll.tám!C9+Áll.tám!G9+Áll.tám!K9+Áll.tám!O9+'Mezőőr-Vnő'!C9+'Mezőőr-Vnő'!G9+'Mezőőr-Vnő'!K9+'Mezőőr-Vnő'!O9+'Mozg.k-Csana-Sz.étk'!C9+'Mozg.k-Csana-Sz.étk'!G9+'Mozg.k-Csana-Sz.étk'!K9+'Mozg.k-Csana-Sz.étk'!O9+'Közh.f-Könyvtár'!C9+'Közh.f-Könyvtár'!G9+'Közh.f-Könyvtár'!K9+'Közh.f-Könyvtár'!O9+'Művh-Temető'!C9+'Művh-Temető'!G9+'Művh-Temető'!K9+'Óvoda-konyha'!C9+'Óvoda-konyha'!G9+Hunyadi!C10</f>
        <v>24350</v>
      </c>
      <c r="D9" s="25">
        <f>Hivatal!D9+Hivatal!H9+Hivatal!L9+Hivatal!P9+Áll.tám!D9+Áll.tám!H9+Áll.tám!L9+Áll.tám!P9+'Mezőőr-Vnő'!D9+'Mezőőr-Vnő'!H9+'Mezőőr-Vnő'!L9+'Mezőőr-Vnő'!P9+'Mozg.k-Csana-Sz.étk'!D9+'Mozg.k-Csana-Sz.étk'!H9+'Mozg.k-Csana-Sz.étk'!L9+'Mozg.k-Csana-Sz.étk'!P9+'Közh.f-Könyvtár'!D9+'Közh.f-Könyvtár'!H9+'Közh.f-Könyvtár'!L9+'Közh.f-Könyvtár'!P9+'Művh-Temető'!D9+'Művh-Temető'!H9+'Művh-Temető'!L9+'Óvoda-konyha'!D9+'Óvoda-konyha'!H9+Hunyadi!D10</f>
        <v>24350</v>
      </c>
      <c r="E9" s="25">
        <f>Hivatal!E9+Hivatal!I9+Hivatal!M9+Hivatal!Q9+Áll.tám!E9+Áll.tám!I9+Áll.tám!M9+Áll.tám!Q9+'Mezőőr-Vnő'!E9+'Mezőőr-Vnő'!I9+'Mezőőr-Vnő'!M9+'Mezőőr-Vnő'!Q9+'Mozg.k-Csana-Sz.étk'!E9+'Mozg.k-Csana-Sz.étk'!I9+'Mozg.k-Csana-Sz.étk'!M9+'Mozg.k-Csana-Sz.étk'!Q9+'Közh.f-Könyvtár'!E9+'Közh.f-Könyvtár'!I9+'Közh.f-Könyvtár'!M9+'Közh.f-Könyvtár'!Q9+'Művh-Temető'!E9+'Művh-Temető'!I9+'Művh-Temető'!M9+'Óvoda-konyha'!E9+'Óvoda-konyha'!I9+Hunyadi!E10</f>
        <v>7026</v>
      </c>
      <c r="F9" s="59">
        <f t="shared" si="0"/>
        <v>0.28854209445585216</v>
      </c>
      <c r="G9" s="11"/>
      <c r="H9" s="4"/>
    </row>
    <row r="10" spans="1:8" ht="18.75" customHeight="1">
      <c r="A10" s="35" t="s">
        <v>4</v>
      </c>
      <c r="B10" s="5" t="s">
        <v>36</v>
      </c>
      <c r="C10" s="25">
        <f>Hivatal!C10+Hivatal!G10+Hivatal!K10+Hivatal!O10+Áll.tám!C10+Áll.tám!G10+Áll.tám!K10+Áll.tám!O10+'Mezőőr-Vnő'!C10+'Mezőőr-Vnő'!G10+'Mezőőr-Vnő'!K10+'Mezőőr-Vnő'!O10+'Mozg.k-Csana-Sz.étk'!C10+'Mozg.k-Csana-Sz.étk'!G10+'Mozg.k-Csana-Sz.étk'!K10+'Mozg.k-Csana-Sz.étk'!O10+'Közh.f-Könyvtár'!C10+'Közh.f-Könyvtár'!G10+'Közh.f-Könyvtár'!K10+'Közh.f-Könyvtár'!O10+'Művh-Temető'!C10+'Művh-Temető'!G10+'Művh-Temető'!K10+'Óvoda-konyha'!C10+'Óvoda-konyha'!G10+Hunyadi!C11</f>
        <v>140</v>
      </c>
      <c r="D10" s="25">
        <f>Hivatal!D10+Hivatal!H10+Hivatal!L10+Hivatal!P10+Áll.tám!D10+Áll.tám!H10+Áll.tám!L10+Áll.tám!P10+'Mezőőr-Vnő'!D10+'Mezőőr-Vnő'!H10+'Mezőőr-Vnő'!L10+'Mezőőr-Vnő'!P10+'Mozg.k-Csana-Sz.étk'!D10+'Mozg.k-Csana-Sz.étk'!H10+'Mozg.k-Csana-Sz.étk'!L10+'Mozg.k-Csana-Sz.étk'!P10+'Közh.f-Könyvtár'!D10+'Közh.f-Könyvtár'!H10+'Közh.f-Könyvtár'!L10+'Közh.f-Könyvtár'!P10+'Művh-Temető'!D10+'Művh-Temető'!H10+'Művh-Temető'!L10+'Óvoda-konyha'!D10+'Óvoda-konyha'!H10+Hunyadi!D11</f>
        <v>445</v>
      </c>
      <c r="E10" s="25">
        <f>Hivatal!E10+Hivatal!I10+Hivatal!M10+Hivatal!Q10+Áll.tám!E10+Áll.tám!I10+Áll.tám!M10+Áll.tám!Q10+'Mezőőr-Vnő'!E10+'Mezőőr-Vnő'!I10+'Mezőőr-Vnő'!M10+'Mezőőr-Vnő'!Q10+'Mozg.k-Csana-Sz.étk'!E10+'Mozg.k-Csana-Sz.étk'!I10+'Mozg.k-Csana-Sz.étk'!M10+'Mozg.k-Csana-Sz.étk'!Q10+'Közh.f-Könyvtár'!E10+'Közh.f-Könyvtár'!I10+'Közh.f-Könyvtár'!M10+'Közh.f-Könyvtár'!Q10+'Művh-Temető'!E10+'Művh-Temető'!I10+'Művh-Temető'!M10+'Óvoda-konyha'!E10+'Óvoda-konyha'!I10+Hunyadi!E11</f>
        <v>876</v>
      </c>
      <c r="F10" s="59">
        <f t="shared" si="0"/>
        <v>1.9685393258426966</v>
      </c>
      <c r="G10" s="11"/>
      <c r="H10" s="4"/>
    </row>
    <row r="11" spans="1:8" ht="18.75" customHeight="1">
      <c r="A11" s="36" t="s">
        <v>5</v>
      </c>
      <c r="B11" s="6" t="s">
        <v>37</v>
      </c>
      <c r="C11" s="25">
        <f>Hivatal!C11+Hivatal!G11+Hivatal!K11+Hivatal!O11+Áll.tám!C11+Áll.tám!G11+Áll.tám!K11+Áll.tám!O11+'Mezőőr-Vnő'!C11+'Mezőőr-Vnő'!G11+'Mezőőr-Vnő'!K11+'Mezőőr-Vnő'!O11+'Mozg.k-Csana-Sz.étk'!C11+'Mozg.k-Csana-Sz.étk'!G11+'Mozg.k-Csana-Sz.étk'!K11+'Mozg.k-Csana-Sz.étk'!O11+'Közh.f-Könyvtár'!C11+'Közh.f-Könyvtár'!G11+'Közh.f-Könyvtár'!K11+'Közh.f-Könyvtár'!O11+'Művh-Temető'!C11+'Művh-Temető'!G11+'Művh-Temető'!K11+'Óvoda-konyha'!C11+'Óvoda-konyha'!G11+Hunyadi!C12</f>
        <v>0</v>
      </c>
      <c r="D11" s="25">
        <f>Hivatal!D11+Hivatal!H11+Hivatal!L11+Hivatal!P11+Áll.tám!D11+Áll.tám!H11+Áll.tám!L11+Áll.tám!P11+'Mezőőr-Vnő'!D11+'Mezőőr-Vnő'!H11+'Mezőőr-Vnő'!L11+'Mezőőr-Vnő'!P11+'Mozg.k-Csana-Sz.étk'!D11+'Mozg.k-Csana-Sz.étk'!H11+'Mozg.k-Csana-Sz.étk'!L11+'Mozg.k-Csana-Sz.étk'!P11+'Közh.f-Könyvtár'!D11+'Közh.f-Könyvtár'!H11+'Közh.f-Könyvtár'!L11+'Közh.f-Könyvtár'!P11+'Művh-Temető'!D11+'Művh-Temető'!H11+'Művh-Temető'!L11+'Óvoda-konyha'!D11+'Óvoda-konyha'!H11+Hunyadi!D12</f>
        <v>85</v>
      </c>
      <c r="E11" s="25">
        <f>Hivatal!E11+Hivatal!I11+Hivatal!M11+Hivatal!Q11+Áll.tám!E11+Áll.tám!I11+Áll.tám!M11+Áll.tám!Q11+'Mezőőr-Vnő'!E11+'Mezőőr-Vnő'!I11+'Mezőőr-Vnő'!M11+'Mezőőr-Vnő'!Q11+'Mozg.k-Csana-Sz.étk'!E11+'Mozg.k-Csana-Sz.étk'!I11+'Mozg.k-Csana-Sz.étk'!M11+'Mozg.k-Csana-Sz.étk'!Q11+'Közh.f-Könyvtár'!E11+'Közh.f-Könyvtár'!I11+'Közh.f-Könyvtár'!M11+'Közh.f-Könyvtár'!Q11+'Művh-Temető'!E11+'Művh-Temető'!I11+'Művh-Temető'!M11+'Óvoda-konyha'!E11+'Óvoda-konyha'!I11+Hunyadi!E12</f>
        <v>85</v>
      </c>
      <c r="F11" s="59">
        <f t="shared" si="0"/>
        <v>1</v>
      </c>
      <c r="G11" s="11"/>
      <c r="H11" s="4"/>
    </row>
    <row r="12" spans="1:8" s="10" customFormat="1" ht="18.75" customHeight="1">
      <c r="A12" s="35" t="s">
        <v>6</v>
      </c>
      <c r="B12" s="8" t="s">
        <v>31</v>
      </c>
      <c r="C12" s="25">
        <f>Hivatal!C12+Hivatal!G12+Hivatal!K12+Hivatal!O12+Áll.tám!C12+Áll.tám!G12+Áll.tám!K12+Áll.tám!O12+'Mezőőr-Vnő'!C12+'Mezőőr-Vnő'!G12+'Mezőőr-Vnő'!K12+'Mezőőr-Vnő'!O12+'Mozg.k-Csana-Sz.étk'!C12+'Mozg.k-Csana-Sz.étk'!G12+'Mozg.k-Csana-Sz.étk'!K12+'Mozg.k-Csana-Sz.étk'!O12+'Közh.f-Könyvtár'!C12+'Közh.f-Könyvtár'!G12+'Közh.f-Könyvtár'!K12+'Közh.f-Könyvtár'!O12+'Művh-Temető'!C12+'Művh-Temető'!G12+'Művh-Temető'!K12+'Óvoda-konyha'!C12+'Óvoda-konyha'!G12+Hunyadi!C13</f>
        <v>353419</v>
      </c>
      <c r="D12" s="25">
        <f>Hivatal!D12+Hivatal!H12+Hivatal!L12+Hivatal!P12+Áll.tám!D12+Áll.tám!H12+Áll.tám!L12+Áll.tám!P12+'Mezőőr-Vnő'!D12+'Mezőőr-Vnő'!H12+'Mezőőr-Vnő'!L12+'Mezőőr-Vnő'!P12+'Mozg.k-Csana-Sz.étk'!D12+'Mozg.k-Csana-Sz.étk'!H12+'Mozg.k-Csana-Sz.étk'!L12+'Mozg.k-Csana-Sz.étk'!P12+'Közh.f-Könyvtár'!D12+'Közh.f-Könyvtár'!H12+'Közh.f-Könyvtár'!L12+'Közh.f-Könyvtár'!P12+'Művh-Temető'!D12+'Művh-Temető'!H12+'Művh-Temető'!L12+'Óvoda-konyha'!D12+'Óvoda-konyha'!H12+Hunyadi!D13</f>
        <v>85393</v>
      </c>
      <c r="E12" s="25">
        <f>Hivatal!E12+Hivatal!I12+Hivatal!M12+Hivatal!Q12+Áll.tám!E12+Áll.tám!I12+Áll.tám!M12+Áll.tám!Q12+'Mezőőr-Vnő'!E12+'Mezőőr-Vnő'!I12+'Mezőőr-Vnő'!M12+'Mezőőr-Vnő'!Q12+'Mozg.k-Csana-Sz.étk'!E12+'Mozg.k-Csana-Sz.étk'!I12+'Mozg.k-Csana-Sz.étk'!M12+'Mozg.k-Csana-Sz.étk'!Q12+'Közh.f-Könyvtár'!E12+'Közh.f-Könyvtár'!I12+'Közh.f-Könyvtár'!M12+'Közh.f-Könyvtár'!Q12+'Művh-Temető'!E12+'Művh-Temető'!I12+'Művh-Temető'!M12+'Óvoda-konyha'!E12+'Óvoda-konyha'!I12+Hunyadi!E13</f>
        <v>68685</v>
      </c>
      <c r="F12" s="59">
        <f t="shared" si="0"/>
        <v>0.80433993418664296</v>
      </c>
      <c r="G12" s="11"/>
      <c r="H12" s="23"/>
    </row>
    <row r="13" spans="1:8" ht="18.75" customHeight="1">
      <c r="A13" s="36" t="s">
        <v>7</v>
      </c>
      <c r="B13" s="6" t="s">
        <v>38</v>
      </c>
      <c r="C13" s="25">
        <f>Hivatal!C13+Hivatal!G13+Hivatal!K13+Hivatal!O13+Áll.tám!C13+Áll.tám!G13+Áll.tám!K13+Áll.tám!O13+'Mezőőr-Vnő'!C13+'Mezőőr-Vnő'!G13+'Mezőőr-Vnő'!K13+'Mezőőr-Vnő'!O13+'Mozg.k-Csana-Sz.étk'!C13+'Mozg.k-Csana-Sz.étk'!G13+'Mozg.k-Csana-Sz.étk'!K13+'Mozg.k-Csana-Sz.étk'!O13+'Közh.f-Könyvtár'!C13+'Közh.f-Könyvtár'!G13+'Közh.f-Könyvtár'!K13+'Közh.f-Könyvtár'!O13+'Művh-Temető'!C13+'Művh-Temető'!G13+'Művh-Temető'!K13+'Óvoda-konyha'!C13+'Óvoda-konyha'!G13+Hunyadi!C14</f>
        <v>30000</v>
      </c>
      <c r="D13" s="25">
        <f>Hivatal!D13+Hivatal!H13+Hivatal!L13+Hivatal!P13+Áll.tám!D13+Áll.tám!H13+Áll.tám!L13+Áll.tám!P13+'Mezőőr-Vnő'!D13+'Mezőőr-Vnő'!H13+'Mezőőr-Vnő'!L13+'Mezőőr-Vnő'!P13+'Mozg.k-Csana-Sz.étk'!D13+'Mozg.k-Csana-Sz.étk'!H13+'Mozg.k-Csana-Sz.étk'!L13+'Mozg.k-Csana-Sz.étk'!P13+'Közh.f-Könyvtár'!D13+'Közh.f-Könyvtár'!H13+'Közh.f-Könyvtár'!L13+'Közh.f-Könyvtár'!P13+'Művh-Temető'!D13+'Művh-Temető'!H13+'Művh-Temető'!L13+'Óvoda-konyha'!D13+'Óvoda-konyha'!H13+Hunyadi!D14</f>
        <v>30000</v>
      </c>
      <c r="E13" s="25">
        <f>Hivatal!E13+Hivatal!I13+Hivatal!M13+Hivatal!Q13+Áll.tám!E13+Áll.tám!I13+Áll.tám!M13+Áll.tám!Q13+'Mezőőr-Vnő'!E13+'Mezőőr-Vnő'!I13+'Mezőőr-Vnő'!M13+'Mezőőr-Vnő'!Q13+'Mozg.k-Csana-Sz.étk'!E13+'Mozg.k-Csana-Sz.étk'!I13+'Mozg.k-Csana-Sz.étk'!M13+'Mozg.k-Csana-Sz.étk'!Q13+'Közh.f-Könyvtár'!E13+'Közh.f-Könyvtár'!I13+'Közh.f-Könyvtár'!M13+'Közh.f-Könyvtár'!Q13+'Művh-Temető'!E13+'Művh-Temető'!I13+'Művh-Temető'!M13+'Óvoda-konyha'!E13+'Óvoda-konyha'!I13+Hunyadi!E14</f>
        <v>15071</v>
      </c>
      <c r="F13" s="59">
        <f t="shared" si="0"/>
        <v>0.50236666666666663</v>
      </c>
      <c r="G13" s="11"/>
      <c r="H13" s="4"/>
    </row>
    <row r="14" spans="1:8" ht="18.75" customHeight="1">
      <c r="A14" s="35" t="s">
        <v>8</v>
      </c>
      <c r="B14" s="6" t="s">
        <v>39</v>
      </c>
      <c r="C14" s="25">
        <f>Hivatal!C14+Hivatal!G14+Hivatal!K14+Hivatal!O14+Áll.tám!C14+Áll.tám!G14+Áll.tám!K14+Áll.tám!O14+'Mezőőr-Vnő'!C14+'Mezőőr-Vnő'!G14+'Mezőőr-Vnő'!K14+'Mezőőr-Vnő'!O14+'Mozg.k-Csana-Sz.étk'!C14+'Mozg.k-Csana-Sz.étk'!G14+'Mozg.k-Csana-Sz.étk'!K14+'Mozg.k-Csana-Sz.étk'!O14+'Közh.f-Könyvtár'!C14+'Közh.f-Könyvtár'!G14+'Közh.f-Könyvtár'!K14+'Közh.f-Könyvtár'!O14+'Művh-Temető'!C14+'Művh-Temető'!G14+'Művh-Temető'!K14+'Óvoda-konyha'!C14+'Óvoda-konyha'!G14+Hunyadi!C15</f>
        <v>55393</v>
      </c>
      <c r="D14" s="25">
        <f>Hivatal!D14+Hivatal!H14+Hivatal!L14+Hivatal!P14+Áll.tám!D14+Áll.tám!H14+Áll.tám!L14+Áll.tám!P14+'Mezőőr-Vnő'!D14+'Mezőőr-Vnő'!H14+'Mezőőr-Vnő'!L14+'Mezőőr-Vnő'!P14+'Mozg.k-Csana-Sz.étk'!D14+'Mozg.k-Csana-Sz.étk'!H14+'Mozg.k-Csana-Sz.étk'!L14+'Mozg.k-Csana-Sz.étk'!P14+'Közh.f-Könyvtár'!D14+'Közh.f-Könyvtár'!H14+'Közh.f-Könyvtár'!L14+'Közh.f-Könyvtár'!P14+'Művh-Temető'!D14+'Művh-Temető'!H14+'Művh-Temető'!L14+'Óvoda-konyha'!D14+'Óvoda-konyha'!H14+Hunyadi!D15</f>
        <v>55393</v>
      </c>
      <c r="E14" s="25">
        <f>Hivatal!E14+Hivatal!I14+Hivatal!M14+Hivatal!Q14+Áll.tám!E14+Áll.tám!I14+Áll.tám!M14+Áll.tám!Q14+'Mezőőr-Vnő'!E14+'Mezőőr-Vnő'!I14+'Mezőőr-Vnő'!M14+'Mezőőr-Vnő'!Q14+'Mozg.k-Csana-Sz.étk'!E14+'Mozg.k-Csana-Sz.étk'!I14+'Mozg.k-Csana-Sz.étk'!M14+'Mozg.k-Csana-Sz.étk'!Q14+'Közh.f-Könyvtár'!E14+'Közh.f-Könyvtár'!I14+'Közh.f-Könyvtár'!M14+'Közh.f-Könyvtár'!Q14+'Művh-Temető'!E14+'Művh-Temető'!I14+'Művh-Temető'!M14+'Óvoda-konyha'!E14+'Óvoda-konyha'!I14+Hunyadi!E15</f>
        <v>53614</v>
      </c>
      <c r="F14" s="59">
        <f t="shared" si="0"/>
        <v>0.96788402866788226</v>
      </c>
      <c r="G14" s="11"/>
      <c r="H14" s="4"/>
    </row>
    <row r="15" spans="1:8" ht="18.75" customHeight="1">
      <c r="A15" s="36" t="s">
        <v>9</v>
      </c>
      <c r="B15" s="6" t="s">
        <v>51</v>
      </c>
      <c r="C15" s="25">
        <f>Hivatal!C15+Hivatal!G15+Hivatal!K15+Hivatal!O15+Áll.tám!C15+Áll.tám!G15+Áll.tám!K15+Áll.tám!O15+'Mezőőr-Vnő'!C15+'Mezőőr-Vnő'!G15+'Mezőőr-Vnő'!K15+'Mezőőr-Vnő'!O15+'Mozg.k-Csana-Sz.étk'!C15+'Mozg.k-Csana-Sz.étk'!G15+'Mozg.k-Csana-Sz.étk'!K15+'Mozg.k-Csana-Sz.étk'!O15+'Közh.f-Könyvtár'!C15+'Közh.f-Könyvtár'!G15+'Közh.f-Könyvtár'!K15+'Közh.f-Könyvtár'!O15+'Művh-Temető'!C15+'Művh-Temető'!G15+'Művh-Temető'!K15+'Óvoda-konyha'!C15+'Óvoda-konyha'!G15+Hunyadi!C16</f>
        <v>268026</v>
      </c>
      <c r="D15" s="25">
        <f>Hivatal!D15+Hivatal!H15+Hivatal!L15+Hivatal!P15+Áll.tám!D15+Áll.tám!H15+Áll.tám!L15+Áll.tám!P15+'Mezőőr-Vnő'!D15+'Mezőőr-Vnő'!H15+'Mezőőr-Vnő'!L15+'Mezőőr-Vnő'!P15+'Mozg.k-Csana-Sz.étk'!D15+'Mozg.k-Csana-Sz.étk'!H15+'Mozg.k-Csana-Sz.étk'!L15+'Mozg.k-Csana-Sz.étk'!P15+'Közh.f-Könyvtár'!D15+'Közh.f-Könyvtár'!H15+'Közh.f-Könyvtár'!L15+'Közh.f-Könyvtár'!P15+'Művh-Temető'!D15+'Művh-Temető'!H15+'Művh-Temető'!L15+'Óvoda-konyha'!D15+'Óvoda-konyha'!H15+Hunyadi!D16</f>
        <v>0</v>
      </c>
      <c r="E15" s="25">
        <f>Hivatal!E15+Hivatal!I15+Hivatal!M15+Hivatal!Q15+Áll.tám!E15+Áll.tám!I15+Áll.tám!M15+Áll.tám!Q15+'Mezőőr-Vnő'!E15+'Mezőőr-Vnő'!I15+'Mezőőr-Vnő'!M15+'Mezőőr-Vnő'!Q15+'Mozg.k-Csana-Sz.étk'!E15+'Mozg.k-Csana-Sz.étk'!I15+'Mozg.k-Csana-Sz.étk'!M15+'Mozg.k-Csana-Sz.étk'!Q15+'Közh.f-Könyvtár'!E15+'Közh.f-Könyvtár'!I15+'Közh.f-Könyvtár'!M15+'Közh.f-Könyvtár'!Q15+'Művh-Temető'!E15+'Művh-Temető'!I15+'Művh-Temető'!M15+'Óvoda-konyha'!E15+'Óvoda-konyha'!I15+Hunyadi!E16</f>
        <v>0</v>
      </c>
      <c r="F15" s="59"/>
      <c r="G15" s="11"/>
      <c r="H15" s="4"/>
    </row>
    <row r="16" spans="1:8" ht="18.75" customHeight="1">
      <c r="A16" s="35" t="s">
        <v>10</v>
      </c>
      <c r="B16" s="8" t="s">
        <v>32</v>
      </c>
      <c r="C16" s="25">
        <f>Hivatal!C16+Hivatal!G16+Hivatal!K16+Hivatal!O16+Áll.tám!C16+Áll.tám!G16+Áll.tám!K16+Áll.tám!O16+'Mezőőr-Vnő'!C16+'Mezőőr-Vnő'!G16+'Mezőőr-Vnő'!K16+'Mezőőr-Vnő'!O16+'Mozg.k-Csana-Sz.étk'!C16+'Mozg.k-Csana-Sz.étk'!G16+'Mozg.k-Csana-Sz.étk'!K16+'Mozg.k-Csana-Sz.étk'!O16+'Közh.f-Könyvtár'!C16+'Közh.f-Könyvtár'!G16+'Közh.f-Könyvtár'!K16+'Közh.f-Könyvtár'!O16+'Művh-Temető'!C16+'Művh-Temető'!G16+'Művh-Temető'!K16+'Óvoda-konyha'!C16+'Óvoda-konyha'!G16+Hunyadi!C17</f>
        <v>96916</v>
      </c>
      <c r="D16" s="25">
        <f>Hivatal!D16+Hivatal!H16+Hivatal!L16+Hivatal!P16+Áll.tám!D16+Áll.tám!H16+Áll.tám!L16+Áll.tám!P16+'Mezőőr-Vnő'!D16+'Mezőőr-Vnő'!H16+'Mezőőr-Vnő'!L16+'Mezőőr-Vnő'!P16+'Mozg.k-Csana-Sz.étk'!D16+'Mozg.k-Csana-Sz.étk'!H16+'Mozg.k-Csana-Sz.étk'!L16+'Mozg.k-Csana-Sz.étk'!P16+'Közh.f-Könyvtár'!D16+'Közh.f-Könyvtár'!H16+'Közh.f-Könyvtár'!L16+'Közh.f-Könyvtár'!P16+'Művh-Temető'!D16+'Művh-Temető'!H16+'Művh-Temető'!L16+'Óvoda-konyha'!D16+'Óvoda-konyha'!H16+Hunyadi!D17</f>
        <v>100832</v>
      </c>
      <c r="E16" s="25">
        <f>Hivatal!E16+Hivatal!I16+Hivatal!M16+Hivatal!Q16+Áll.tám!E16+Áll.tám!I16+Áll.tám!M16+Áll.tám!Q16+'Mezőőr-Vnő'!E16+'Mezőőr-Vnő'!I16+'Mezőőr-Vnő'!M16+'Mezőőr-Vnő'!Q16+'Mozg.k-Csana-Sz.étk'!E16+'Mozg.k-Csana-Sz.étk'!I16+'Mozg.k-Csana-Sz.étk'!M16+'Mozg.k-Csana-Sz.étk'!Q16+'Közh.f-Könyvtár'!E16+'Közh.f-Könyvtár'!I16+'Közh.f-Könyvtár'!M16+'Közh.f-Könyvtár'!Q16+'Művh-Temető'!E16+'Művh-Temető'!I16+'Művh-Temető'!M16+'Óvoda-konyha'!E16+'Óvoda-konyha'!I16+Hunyadi!E17</f>
        <v>76352</v>
      </c>
      <c r="F16" s="59">
        <f t="shared" si="0"/>
        <v>0.75721993018089495</v>
      </c>
      <c r="G16" s="11"/>
      <c r="H16" s="4"/>
    </row>
    <row r="17" spans="1:8" ht="18.75" customHeight="1">
      <c r="A17" s="36" t="s">
        <v>11</v>
      </c>
      <c r="B17" s="6" t="s">
        <v>40</v>
      </c>
      <c r="C17" s="25">
        <f>Hivatal!C17+Hivatal!G17+Hivatal!K17+Hivatal!O17+Áll.tám!C17+Áll.tám!G17+Áll.tám!K17+Áll.tám!O17+'Mezőőr-Vnő'!C17+'Mezőőr-Vnő'!G17+'Mezőőr-Vnő'!K17+'Mezőőr-Vnő'!O17+'Mozg.k-Csana-Sz.étk'!C17+'Mozg.k-Csana-Sz.étk'!G17+'Mozg.k-Csana-Sz.étk'!K17+'Mozg.k-Csana-Sz.étk'!O17+'Közh.f-Könyvtár'!C17+'Közh.f-Könyvtár'!G17+'Közh.f-Könyvtár'!K17+'Közh.f-Könyvtár'!O17+'Művh-Temető'!C17+'Művh-Temető'!G17+'Művh-Temető'!K17+'Óvoda-konyha'!C17+'Óvoda-konyha'!G17+Hunyadi!C18</f>
        <v>87000</v>
      </c>
      <c r="D17" s="25">
        <f>Hivatal!D17+Hivatal!H17+Hivatal!L17+Hivatal!P17+Áll.tám!D17+Áll.tám!H17+Áll.tám!L17+Áll.tám!P17+'Mezőőr-Vnő'!D17+'Mezőőr-Vnő'!H17+'Mezőőr-Vnő'!L17+'Mezőőr-Vnő'!P17+'Mozg.k-Csana-Sz.étk'!D17+'Mozg.k-Csana-Sz.étk'!H17+'Mozg.k-Csana-Sz.étk'!L17+'Mozg.k-Csana-Sz.étk'!P17+'Közh.f-Könyvtár'!D17+'Közh.f-Könyvtár'!H17+'Közh.f-Könyvtár'!L17+'Közh.f-Könyvtár'!P17+'Művh-Temető'!D17+'Művh-Temető'!H17+'Művh-Temető'!L17+'Óvoda-konyha'!D17+'Óvoda-konyha'!H17+Hunyadi!D18</f>
        <v>89969</v>
      </c>
      <c r="E17" s="25">
        <f>Hivatal!E17+Hivatal!I17+Hivatal!M17+Hivatal!Q17+Áll.tám!E17+Áll.tám!I17+Áll.tám!M17+Áll.tám!Q17+'Mezőőr-Vnő'!E17+'Mezőőr-Vnő'!I17+'Mezőőr-Vnő'!M17+'Mezőőr-Vnő'!Q17+'Mozg.k-Csana-Sz.étk'!E17+'Mozg.k-Csana-Sz.étk'!I17+'Mozg.k-Csana-Sz.étk'!M17+'Mozg.k-Csana-Sz.étk'!Q17+'Közh.f-Könyvtár'!E17+'Közh.f-Könyvtár'!I17+'Közh.f-Könyvtár'!M17+'Közh.f-Könyvtár'!Q17+'Művh-Temető'!E17+'Művh-Temető'!I17+'Művh-Temető'!M17+'Óvoda-konyha'!E17+'Óvoda-konyha'!I17+Hunyadi!E18</f>
        <v>66924</v>
      </c>
      <c r="F17" s="59">
        <f t="shared" si="0"/>
        <v>0.74385621714145989</v>
      </c>
      <c r="G17" s="11"/>
      <c r="H17" s="4"/>
    </row>
    <row r="18" spans="1:8" ht="18.75" customHeight="1">
      <c r="A18" s="35" t="s">
        <v>12</v>
      </c>
      <c r="B18" s="6" t="s">
        <v>52</v>
      </c>
      <c r="C18" s="25">
        <f>Hivatal!C18+Hivatal!G18+Hivatal!K18+Hivatal!O18+Áll.tám!C18+Áll.tám!G18+Áll.tám!K18+Áll.tám!O18+'Mezőőr-Vnő'!C18+'Mezőőr-Vnő'!G18+'Mezőőr-Vnő'!K18+'Mezőőr-Vnő'!O18+'Mozg.k-Csana-Sz.étk'!C18+'Mozg.k-Csana-Sz.étk'!G18+'Mozg.k-Csana-Sz.étk'!K18+'Mozg.k-Csana-Sz.étk'!O18+'Közh.f-Könyvtár'!C18+'Közh.f-Könyvtár'!G18+'Közh.f-Könyvtár'!K18+'Közh.f-Könyvtár'!O18+'Művh-Temető'!C18+'Művh-Temető'!G18+'Művh-Temető'!K18+'Óvoda-konyha'!C18+'Óvoda-konyha'!G18+Hunyadi!C19</f>
        <v>9916</v>
      </c>
      <c r="D18" s="25">
        <f>Hivatal!D18+Hivatal!H18+Hivatal!L18+Hivatal!P18+Áll.tám!D18+Áll.tám!H18+Áll.tám!L18+Áll.tám!P18+'Mezőőr-Vnő'!D18+'Mezőőr-Vnő'!H18+'Mezőőr-Vnő'!L18+'Mezőőr-Vnő'!P18+'Mozg.k-Csana-Sz.étk'!D18+'Mozg.k-Csana-Sz.étk'!H18+'Mozg.k-Csana-Sz.étk'!L18+'Mozg.k-Csana-Sz.étk'!P18+'Közh.f-Könyvtár'!D18+'Közh.f-Könyvtár'!H18+'Közh.f-Könyvtár'!L18+'Közh.f-Könyvtár'!P18+'Művh-Temető'!D18+'Művh-Temető'!H18+'Művh-Temető'!L18+'Óvoda-konyha'!D18+'Óvoda-konyha'!H18+Hunyadi!D19</f>
        <v>10863</v>
      </c>
      <c r="E18" s="25">
        <f>Hivatal!E18+Hivatal!I18+Hivatal!M18+Hivatal!Q18+Áll.tám!E18+Áll.tám!I18+Áll.tám!M18+Áll.tám!Q18+'Mezőőr-Vnő'!E18+'Mezőőr-Vnő'!I18+'Mezőőr-Vnő'!M18+'Mezőőr-Vnő'!Q18+'Mozg.k-Csana-Sz.étk'!E18+'Mozg.k-Csana-Sz.étk'!I18+'Mozg.k-Csana-Sz.étk'!M18+'Mozg.k-Csana-Sz.étk'!Q18+'Közh.f-Könyvtár'!E18+'Közh.f-Könyvtár'!I18+'Közh.f-Könyvtár'!M18+'Közh.f-Könyvtár'!Q18+'Művh-Temető'!E18+'Művh-Temető'!I18+'Művh-Temető'!M18+'Óvoda-konyha'!E18+'Óvoda-konyha'!I18+Hunyadi!E19</f>
        <v>9428</v>
      </c>
      <c r="F18" s="59">
        <f t="shared" si="0"/>
        <v>0.86790021172788367</v>
      </c>
      <c r="G18" s="11"/>
      <c r="H18" s="4"/>
    </row>
    <row r="19" spans="1:8" ht="18.75" customHeight="1">
      <c r="A19" s="36" t="s">
        <v>13</v>
      </c>
      <c r="B19" s="6" t="s">
        <v>41</v>
      </c>
      <c r="C19" s="25">
        <f>Hivatal!C19+Hivatal!G19+Hivatal!K19+Hivatal!O19+Áll.tám!C19+Áll.tám!G19+Áll.tám!K19+Áll.tám!O19+'Mezőőr-Vnő'!C19+'Mezőőr-Vnő'!G19+'Mezőőr-Vnő'!K19+'Mezőőr-Vnő'!O19+'Mozg.k-Csana-Sz.étk'!C19+'Mozg.k-Csana-Sz.étk'!G19+'Mozg.k-Csana-Sz.étk'!K19+'Mozg.k-Csana-Sz.étk'!O19+'Közh.f-Könyvtár'!C19+'Közh.f-Könyvtár'!G19+'Közh.f-Könyvtár'!K19+'Közh.f-Könyvtár'!O19+'Művh-Temető'!C19+'Művh-Temető'!G19+'Művh-Temető'!K19+'Óvoda-konyha'!C19+'Óvoda-konyha'!G19+Hunyadi!C20</f>
        <v>0</v>
      </c>
      <c r="D19" s="25">
        <f>Hivatal!D19+Hivatal!H19+Hivatal!L19+Hivatal!P19+Áll.tám!D19+Áll.tám!H19+Áll.tám!L19+Áll.tám!P19+'Mezőőr-Vnő'!D19+'Mezőőr-Vnő'!H19+'Mezőőr-Vnő'!L19+'Mezőőr-Vnő'!P19+'Mozg.k-Csana-Sz.étk'!D19+'Mozg.k-Csana-Sz.étk'!H19+'Mozg.k-Csana-Sz.étk'!L19+'Mozg.k-Csana-Sz.étk'!P19+'Közh.f-Könyvtár'!D19+'Közh.f-Könyvtár'!H19+'Közh.f-Könyvtár'!L19+'Közh.f-Könyvtár'!P19+'Művh-Temető'!D19+'Művh-Temető'!H19+'Művh-Temető'!L19+'Óvoda-konyha'!D19+'Óvoda-konyha'!H19+Hunyadi!D20</f>
        <v>0</v>
      </c>
      <c r="E19" s="25">
        <f>Hivatal!E19+Hivatal!I19+Hivatal!M19+Hivatal!Q19+Áll.tám!E19+Áll.tám!I19+Áll.tám!M19+Áll.tám!Q19+'Mezőőr-Vnő'!E19+'Mezőőr-Vnő'!I19+'Mezőőr-Vnő'!M19+'Mezőőr-Vnő'!Q19+'Mozg.k-Csana-Sz.étk'!E19+'Mozg.k-Csana-Sz.étk'!I19+'Mozg.k-Csana-Sz.étk'!M19+'Mozg.k-Csana-Sz.étk'!Q19+'Közh.f-Könyvtár'!E19+'Közh.f-Könyvtár'!I19+'Közh.f-Könyvtár'!M19+'Közh.f-Könyvtár'!Q19+'Művh-Temető'!E19+'Művh-Temető'!I19+'Művh-Temető'!M19+'Óvoda-konyha'!E19+'Óvoda-konyha'!I19+Hunyadi!E20</f>
        <v>0</v>
      </c>
      <c r="F19" s="59" t="e">
        <f t="shared" si="0"/>
        <v>#DIV/0!</v>
      </c>
      <c r="G19" s="11"/>
      <c r="H19" s="4"/>
    </row>
    <row r="20" spans="1:8" s="10" customFormat="1" ht="18.75" customHeight="1">
      <c r="A20" s="35" t="s">
        <v>14</v>
      </c>
      <c r="B20" s="8" t="s">
        <v>42</v>
      </c>
      <c r="C20" s="25">
        <f>Hivatal!C20+Hivatal!G20+Hivatal!K20+Hivatal!O20+Áll.tám!C20+Áll.tám!G20+Áll.tám!K20+Áll.tám!O20+'Mezőőr-Vnő'!C20+'Mezőőr-Vnő'!G20+'Mezőőr-Vnő'!K20+'Mezőőr-Vnő'!O20+'Mozg.k-Csana-Sz.étk'!C20+'Mozg.k-Csana-Sz.étk'!G20+'Mozg.k-Csana-Sz.étk'!K20+'Mozg.k-Csana-Sz.étk'!O20+'Közh.f-Könyvtár'!C20+'Közh.f-Könyvtár'!G20+'Közh.f-Könyvtár'!K20+'Közh.f-Könyvtár'!O20+'Művh-Temető'!C20+'Művh-Temető'!G20+'Művh-Temető'!K20+'Óvoda-konyha'!C20+'Óvoda-konyha'!G20+Hunyadi!C21</f>
        <v>288060</v>
      </c>
      <c r="D20" s="25">
        <f>Hivatal!D20+Hivatal!H20+Hivatal!L20+Hivatal!P20+Áll.tám!D20+Áll.tám!H20+Áll.tám!L20+Áll.tám!P20+'Mezőőr-Vnő'!D20+'Mezőőr-Vnő'!H20+'Mezőőr-Vnő'!L20+'Mezőőr-Vnő'!P20+'Mozg.k-Csana-Sz.étk'!D20+'Mozg.k-Csana-Sz.étk'!H20+'Mozg.k-Csana-Sz.étk'!L20+'Mozg.k-Csana-Sz.étk'!P20+'Közh.f-Könyvtár'!D20+'Közh.f-Könyvtár'!H20+'Közh.f-Könyvtár'!L20+'Közh.f-Könyvtár'!P20+'Művh-Temető'!D20+'Művh-Temető'!H20+'Művh-Temető'!L20+'Óvoda-konyha'!D20+'Óvoda-konyha'!H20+Hunyadi!D21</f>
        <v>309864</v>
      </c>
      <c r="E20" s="25">
        <f>Hivatal!E20+Hivatal!I20+Hivatal!M20+Hivatal!Q20+Áll.tám!E20+Áll.tám!I20+Áll.tám!M20+Áll.tám!Q20+'Mezőőr-Vnő'!E20+'Mezőőr-Vnő'!I20+'Mezőőr-Vnő'!M20+'Mezőőr-Vnő'!Q20+'Mozg.k-Csana-Sz.étk'!E20+'Mozg.k-Csana-Sz.étk'!I20+'Mozg.k-Csana-Sz.étk'!M20+'Mozg.k-Csana-Sz.étk'!Q20+'Közh.f-Könyvtár'!E20+'Közh.f-Könyvtár'!I20+'Közh.f-Könyvtár'!M20+'Közh.f-Könyvtár'!Q20+'Művh-Temető'!E20+'Művh-Temető'!I20+'Művh-Temető'!M20+'Óvoda-konyha'!E20+'Óvoda-konyha'!I20+Hunyadi!E21</f>
        <v>256960</v>
      </c>
      <c r="F20" s="59">
        <f t="shared" si="0"/>
        <v>0.82926703327911599</v>
      </c>
      <c r="G20" s="11"/>
      <c r="H20" s="23"/>
    </row>
    <row r="21" spans="1:8" ht="18.75" customHeight="1">
      <c r="A21" s="36" t="s">
        <v>15</v>
      </c>
      <c r="B21" s="6" t="s">
        <v>43</v>
      </c>
      <c r="C21" s="25">
        <f>Hivatal!C21+Hivatal!G21+Hivatal!K21+Hivatal!O21+Áll.tám!C21+Áll.tám!G21+Áll.tám!K21+Áll.tám!O21+'Mezőőr-Vnő'!C21+'Mezőőr-Vnő'!G21+'Mezőőr-Vnő'!K21+'Mezőőr-Vnő'!O21+'Mozg.k-Csana-Sz.étk'!C21+'Mozg.k-Csana-Sz.étk'!G21+'Mozg.k-Csana-Sz.étk'!K21+'Mozg.k-Csana-Sz.étk'!O21+'Közh.f-Könyvtár'!C21+'Közh.f-Könyvtár'!G21+'Közh.f-Könyvtár'!K21+'Közh.f-Könyvtár'!O21+'Művh-Temető'!C21+'Művh-Temető'!G21+'Művh-Temető'!K21+'Óvoda-konyha'!C21+'Óvoda-konyha'!G21+Hunyadi!C22</f>
        <v>189960</v>
      </c>
      <c r="D21" s="25">
        <f>Hivatal!D21+Hivatal!H21+Hivatal!L21+Hivatal!P21+Áll.tám!D21+Áll.tám!H21+Áll.tám!L21+Áll.tám!P21+'Mezőőr-Vnő'!D21+'Mezőőr-Vnő'!H21+'Mezőőr-Vnő'!L21+'Mezőőr-Vnő'!P21+'Mozg.k-Csana-Sz.étk'!D21+'Mozg.k-Csana-Sz.étk'!H21+'Mozg.k-Csana-Sz.étk'!L21+'Mozg.k-Csana-Sz.étk'!P21+'Közh.f-Könyvtár'!D21+'Közh.f-Könyvtár'!H21+'Közh.f-Könyvtár'!L21+'Közh.f-Könyvtár'!P21+'Művh-Temető'!D21+'Művh-Temető'!H21+'Művh-Temető'!L21+'Óvoda-konyha'!D21+'Óvoda-konyha'!H21+Hunyadi!D22</f>
        <v>211764</v>
      </c>
      <c r="E21" s="25">
        <f>Hivatal!E21+Hivatal!I21+Hivatal!M21+Hivatal!Q21+Áll.tám!E21+Áll.tám!I21+Áll.tám!M21+Áll.tám!Q21+'Mezőőr-Vnő'!E21+'Mezőőr-Vnő'!I21+'Mezőőr-Vnő'!M21+'Mezőőr-Vnő'!Q21+'Mozg.k-Csana-Sz.étk'!E21+'Mozg.k-Csana-Sz.étk'!I21+'Mozg.k-Csana-Sz.étk'!M21+'Mozg.k-Csana-Sz.étk'!Q21+'Közh.f-Könyvtár'!E21+'Közh.f-Könyvtár'!I21+'Közh.f-Könyvtár'!M21+'Közh.f-Könyvtár'!Q21+'Művh-Temető'!E21+'Művh-Temető'!I21+'Művh-Temető'!M21+'Óvoda-konyha'!E21+'Óvoda-konyha'!I21+Hunyadi!E22</f>
        <v>165940</v>
      </c>
      <c r="F21" s="59">
        <f t="shared" si="0"/>
        <v>0.78360816758278085</v>
      </c>
      <c r="G21" s="11"/>
      <c r="H21" s="4"/>
    </row>
    <row r="22" spans="1:8" s="10" customFormat="1" ht="18.75" customHeight="1">
      <c r="A22" s="35" t="s">
        <v>16</v>
      </c>
      <c r="B22" s="6" t="s">
        <v>44</v>
      </c>
      <c r="C22" s="25">
        <f>Hivatal!C22+Hivatal!G22+Hivatal!K22+Hivatal!O22+Áll.tám!C22+Áll.tám!G22+Áll.tám!K22+Áll.tám!O22+'Mezőőr-Vnő'!C22+'Mezőőr-Vnő'!G22+'Mezőőr-Vnő'!K22+'Mezőőr-Vnő'!O22+'Mozg.k-Csana-Sz.étk'!C22+'Mozg.k-Csana-Sz.étk'!G22+'Mozg.k-Csana-Sz.étk'!K22+'Mozg.k-Csana-Sz.étk'!O22+'Közh.f-Könyvtár'!C22+'Közh.f-Könyvtár'!G22+'Közh.f-Könyvtár'!K22+'Közh.f-Könyvtár'!O22+'Művh-Temető'!C22+'Művh-Temető'!G22+'Művh-Temető'!K22+'Óvoda-konyha'!C22+'Óvoda-konyha'!G22+Hunyadi!C23</f>
        <v>98100</v>
      </c>
      <c r="D22" s="25">
        <f>Hivatal!D22+Hivatal!H22+Hivatal!L22+Hivatal!P22+Áll.tám!D22+Áll.tám!H22+Áll.tám!L22+Áll.tám!P22+'Mezőőr-Vnő'!D22+'Mezőőr-Vnő'!H22+'Mezőőr-Vnő'!L22+'Mezőőr-Vnő'!P22+'Mozg.k-Csana-Sz.étk'!D22+'Mozg.k-Csana-Sz.étk'!H22+'Mozg.k-Csana-Sz.étk'!L22+'Mozg.k-Csana-Sz.étk'!P22+'Közh.f-Könyvtár'!D22+'Közh.f-Könyvtár'!H22+'Közh.f-Könyvtár'!L22+'Közh.f-Könyvtár'!P22+'Művh-Temető'!D22+'Művh-Temető'!H22+'Művh-Temető'!L22+'Óvoda-konyha'!D22+'Óvoda-konyha'!H22+Hunyadi!D23</f>
        <v>98100</v>
      </c>
      <c r="E22" s="25">
        <f>Hivatal!E22+Hivatal!I22+Hivatal!M22+Hivatal!Q22+Áll.tám!E22+Áll.tám!I22+Áll.tám!M22+Áll.tám!Q22+'Mezőőr-Vnő'!E22+'Mezőőr-Vnő'!I22+'Mezőőr-Vnő'!M22+'Mezőőr-Vnő'!Q22+'Mozg.k-Csana-Sz.étk'!E22+'Mozg.k-Csana-Sz.étk'!I22+'Mozg.k-Csana-Sz.étk'!M22+'Mozg.k-Csana-Sz.étk'!Q22+'Közh.f-Könyvtár'!E22+'Közh.f-Könyvtár'!I22+'Közh.f-Könyvtár'!M22+'Közh.f-Könyvtár'!Q22+'Művh-Temető'!E22+'Művh-Temető'!I22+'Művh-Temető'!M22+'Óvoda-konyha'!E22+'Óvoda-konyha'!I22+Hunyadi!E23</f>
        <v>91020</v>
      </c>
      <c r="F22" s="59">
        <f t="shared" si="0"/>
        <v>0.92782874617736999</v>
      </c>
      <c r="G22" s="11"/>
      <c r="H22" s="23"/>
    </row>
    <row r="23" spans="1:8" ht="18.75" customHeight="1">
      <c r="A23" s="36" t="s">
        <v>17</v>
      </c>
      <c r="B23" s="8" t="s">
        <v>45</v>
      </c>
      <c r="C23" s="25">
        <f>Hivatal!C23+Hivatal!G23+Hivatal!K23+Hivatal!O23+Áll.tám!C23+Áll.tám!G23+Áll.tám!K23+Áll.tám!O23+'Mezőőr-Vnő'!C23+'Mezőőr-Vnő'!G23+'Mezőőr-Vnő'!K23+'Mezőőr-Vnő'!O23+'Mozg.k-Csana-Sz.étk'!C23+'Mozg.k-Csana-Sz.étk'!G23+'Mozg.k-Csana-Sz.étk'!K23+'Mozg.k-Csana-Sz.étk'!O23+'Közh.f-Könyvtár'!C23+'Közh.f-Könyvtár'!G23+'Közh.f-Könyvtár'!K23+'Közh.f-Könyvtár'!O23+'Művh-Temető'!C23+'Művh-Temető'!G23+'Művh-Temető'!K23+'Óvoda-konyha'!C23+'Óvoda-konyha'!G23+Hunyadi!C24</f>
        <v>128353</v>
      </c>
      <c r="D23" s="25">
        <f>Hivatal!D23+Hivatal!H23+Hivatal!L23+Hivatal!P23+Áll.tám!D23+Áll.tám!H23+Áll.tám!L23+Áll.tám!P23+'Mezőőr-Vnő'!D23+'Mezőőr-Vnő'!H23+'Mezőőr-Vnő'!L23+'Mezőőr-Vnő'!P23+'Mozg.k-Csana-Sz.étk'!D23+'Mozg.k-Csana-Sz.étk'!H23+'Mozg.k-Csana-Sz.étk'!L23+'Mozg.k-Csana-Sz.étk'!P23+'Közh.f-Könyvtár'!D23+'Közh.f-Könyvtár'!H23+'Közh.f-Könyvtár'!L23+'Közh.f-Könyvtár'!P23+'Művh-Temető'!D23+'Művh-Temető'!H23+'Művh-Temető'!L23+'Óvoda-konyha'!D23+'Óvoda-konyha'!H23+Hunyadi!D24</f>
        <v>61965</v>
      </c>
      <c r="E23" s="25">
        <f>Hivatal!E23+Hivatal!I23+Hivatal!M23+Hivatal!Q23+Áll.tám!E23+Áll.tám!I23+Áll.tám!M23+Áll.tám!Q23+'Mezőőr-Vnő'!E23+'Mezőőr-Vnő'!I23+'Mezőőr-Vnő'!M23+'Mezőőr-Vnő'!Q23+'Mozg.k-Csana-Sz.étk'!E23+'Mozg.k-Csana-Sz.étk'!I23+'Mozg.k-Csana-Sz.étk'!M23+'Mozg.k-Csana-Sz.étk'!Q23+'Közh.f-Könyvtár'!E23+'Közh.f-Könyvtár'!I23+'Közh.f-Könyvtár'!M23+'Közh.f-Könyvtár'!Q23+'Művh-Temető'!E23+'Művh-Temető'!I23+'Művh-Temető'!M23+'Óvoda-konyha'!E23+'Óvoda-konyha'!I23+Hunyadi!E24</f>
        <v>58560</v>
      </c>
      <c r="F23" s="59">
        <f t="shared" si="0"/>
        <v>0.94504962478818688</v>
      </c>
      <c r="G23" s="11"/>
      <c r="H23" s="4"/>
    </row>
    <row r="24" spans="1:8" ht="18.75" customHeight="1">
      <c r="A24" s="36" t="s">
        <v>18</v>
      </c>
      <c r="B24" s="6" t="s">
        <v>46</v>
      </c>
      <c r="C24" s="25">
        <f>Hivatal!C24+Hivatal!G24+Hivatal!K24+Hivatal!O24+Áll.tám!C24+Áll.tám!G24+Áll.tám!K24+Áll.tám!O24+'Mezőőr-Vnő'!C24+'Mezőőr-Vnő'!G24+'Mezőőr-Vnő'!K24+'Mezőőr-Vnő'!O24+'Mozg.k-Csana-Sz.étk'!C24+'Mozg.k-Csana-Sz.étk'!G24+'Mozg.k-Csana-Sz.étk'!K24+'Mozg.k-Csana-Sz.étk'!O24+'Közh.f-Könyvtár'!C24+'Közh.f-Könyvtár'!G24+'Közh.f-Könyvtár'!K24+'Közh.f-Könyvtár'!O24+'Művh-Temető'!C24+'Művh-Temető'!G24+'Művh-Temető'!K24+'Óvoda-konyha'!C24+'Óvoda-konyha'!G24+Hunyadi!C25</f>
        <v>126388</v>
      </c>
      <c r="D24" s="25">
        <f>Hivatal!D24+Hivatal!H24+Hivatal!L24+Hivatal!P24+Áll.tám!D24+Áll.tám!H24+Áll.tám!L24+Áll.tám!P24+'Mezőőr-Vnő'!D24+'Mezőőr-Vnő'!H24+'Mezőőr-Vnő'!L24+'Mezőőr-Vnő'!P24+'Mozg.k-Csana-Sz.étk'!D24+'Mozg.k-Csana-Sz.étk'!H24+'Mozg.k-Csana-Sz.étk'!L24+'Mozg.k-Csana-Sz.étk'!P24+'Közh.f-Könyvtár'!D24+'Közh.f-Könyvtár'!H24+'Közh.f-Könyvtár'!L24+'Közh.f-Könyvtár'!P24+'Művh-Temető'!D24+'Művh-Temető'!H24+'Művh-Temető'!L24+'Óvoda-konyha'!D24+'Óvoda-konyha'!H24+Hunyadi!D25</f>
        <v>60000</v>
      </c>
      <c r="E24" s="25">
        <f>Hivatal!E24+Hivatal!I24+Hivatal!M24+Hivatal!Q24+Áll.tám!E24+Áll.tám!I24+Áll.tám!M24+Áll.tám!Q24+'Mezőőr-Vnő'!E24+'Mezőőr-Vnő'!I24+'Mezőőr-Vnő'!M24+'Mezőőr-Vnő'!Q24+'Mozg.k-Csana-Sz.étk'!E24+'Mozg.k-Csana-Sz.étk'!I24+'Mozg.k-Csana-Sz.étk'!M24+'Mozg.k-Csana-Sz.étk'!Q24+'Közh.f-Könyvtár'!E24+'Közh.f-Könyvtár'!I24+'Közh.f-Könyvtár'!M24+'Közh.f-Könyvtár'!Q24+'Művh-Temető'!E24+'Művh-Temető'!I24+'Művh-Temető'!M24+'Óvoda-konyha'!E24+'Óvoda-konyha'!I24+Hunyadi!E25</f>
        <v>56950</v>
      </c>
      <c r="F24" s="59">
        <f t="shared" si="0"/>
        <v>0.94916666666666671</v>
      </c>
      <c r="G24" s="11"/>
      <c r="H24" s="4"/>
    </row>
    <row r="25" spans="1:8" ht="18.75" customHeight="1">
      <c r="A25" s="36" t="s">
        <v>19</v>
      </c>
      <c r="B25" s="6" t="s">
        <v>49</v>
      </c>
      <c r="C25" s="25">
        <f>Hivatal!C25+Hivatal!G25+Hivatal!K25+Hivatal!O25+Áll.tám!C25+Áll.tám!G25+Áll.tám!K25+Áll.tám!O25+'Mezőőr-Vnő'!C25+'Mezőőr-Vnő'!G25+'Mezőőr-Vnő'!K25+'Mezőőr-Vnő'!O25+'Mozg.k-Csana-Sz.étk'!C25+'Mozg.k-Csana-Sz.étk'!G25+'Mozg.k-Csana-Sz.étk'!K25+'Mozg.k-Csana-Sz.étk'!O25+'Közh.f-Könyvtár'!C25+'Közh.f-Könyvtár'!G25+'Közh.f-Könyvtár'!K25+'Közh.f-Könyvtár'!O25+'Művh-Temető'!C25+'Művh-Temető'!G25+'Művh-Temető'!K25+'Óvoda-konyha'!C25+'Óvoda-konyha'!G25+Hunyadi!C26</f>
        <v>0</v>
      </c>
      <c r="D25" s="25">
        <f>Hivatal!D25+Hivatal!H25+Hivatal!L25+Hivatal!P25+Áll.tám!D25+Áll.tám!H25+Áll.tám!L25+Áll.tám!P25+'Mezőőr-Vnő'!D25+'Mezőőr-Vnő'!H25+'Mezőőr-Vnő'!L25+'Mezőőr-Vnő'!P25+'Mozg.k-Csana-Sz.étk'!D25+'Mozg.k-Csana-Sz.étk'!H25+'Mozg.k-Csana-Sz.étk'!L25+'Mozg.k-Csana-Sz.étk'!P25+'Közh.f-Könyvtár'!D25+'Közh.f-Könyvtár'!H25+'Közh.f-Könyvtár'!L25+'Közh.f-Könyvtár'!P25+'Művh-Temető'!D25+'Művh-Temető'!H25+'Művh-Temető'!L25+'Óvoda-konyha'!D25+'Óvoda-konyha'!H25+Hunyadi!D26</f>
        <v>0</v>
      </c>
      <c r="E25" s="25">
        <f>Hivatal!E25+Hivatal!I25+Hivatal!M25+Hivatal!Q25+Áll.tám!E25+Áll.tám!I25+Áll.tám!M25+Áll.tám!Q25+'Mezőőr-Vnő'!E25+'Mezőőr-Vnő'!I25+'Mezőőr-Vnő'!M25+'Mezőőr-Vnő'!Q25+'Mozg.k-Csana-Sz.étk'!E25+'Mozg.k-Csana-Sz.étk'!I25+'Mozg.k-Csana-Sz.étk'!M25+'Mozg.k-Csana-Sz.étk'!Q25+'Közh.f-Könyvtár'!E25+'Közh.f-Könyvtár'!I25+'Közh.f-Könyvtár'!M25+'Közh.f-Könyvtár'!Q25+'Művh-Temető'!E25+'Művh-Temető'!I25+'Művh-Temető'!M25+'Óvoda-konyha'!E25+'Óvoda-konyha'!I25+Hunyadi!E26</f>
        <v>0</v>
      </c>
      <c r="F25" s="59"/>
      <c r="G25" s="11"/>
      <c r="H25" s="4"/>
    </row>
    <row r="26" spans="1:8" ht="18.75" customHeight="1">
      <c r="A26" s="36" t="s">
        <v>20</v>
      </c>
      <c r="B26" s="6" t="s">
        <v>47</v>
      </c>
      <c r="C26" s="25">
        <f>Hivatal!C26+Hivatal!G26+Hivatal!K26+Hivatal!O26+Áll.tám!C26+Áll.tám!G26+Áll.tám!K26+Áll.tám!O26+'Mezőőr-Vnő'!C26+'Mezőőr-Vnő'!G26+'Mezőőr-Vnő'!K26+'Mezőőr-Vnő'!O26+'Mozg.k-Csana-Sz.étk'!C26+'Mozg.k-Csana-Sz.étk'!G26+'Mozg.k-Csana-Sz.étk'!K26+'Mozg.k-Csana-Sz.étk'!O26+'Közh.f-Könyvtár'!C26+'Közh.f-Könyvtár'!G26+'Közh.f-Könyvtár'!K26+'Közh.f-Könyvtár'!O26+'Művh-Temető'!C26+'Művh-Temető'!G26+'Művh-Temető'!K26+'Óvoda-konyha'!C26+'Óvoda-konyha'!G26+Hunyadi!C27</f>
        <v>1965</v>
      </c>
      <c r="D26" s="25">
        <f>Hivatal!D26+Hivatal!H26+Hivatal!L26+Hivatal!P26+Áll.tám!D26+Áll.tám!H26+Áll.tám!L26+Áll.tám!P26+'Mezőőr-Vnő'!D26+'Mezőőr-Vnő'!H26+'Mezőőr-Vnő'!L26+'Mezőőr-Vnő'!P26+'Mozg.k-Csana-Sz.étk'!D26+'Mozg.k-Csana-Sz.étk'!H26+'Mozg.k-Csana-Sz.étk'!L26+'Mozg.k-Csana-Sz.étk'!P26+'Közh.f-Könyvtár'!D26+'Közh.f-Könyvtár'!H26+'Közh.f-Könyvtár'!L26+'Közh.f-Könyvtár'!P26+'Művh-Temető'!D26+'Művh-Temető'!H26+'Művh-Temető'!L26+'Óvoda-konyha'!D26+'Óvoda-konyha'!H26+Hunyadi!D27</f>
        <v>1965</v>
      </c>
      <c r="E26" s="25">
        <f>Hivatal!E26+Hivatal!I26+Hivatal!M26+Hivatal!Q26+Áll.tám!E26+Áll.tám!I26+Áll.tám!M26+Áll.tám!Q26+'Mezőőr-Vnő'!E26+'Mezőőr-Vnő'!I26+'Mezőőr-Vnő'!M26+'Mezőőr-Vnő'!Q26+'Mozg.k-Csana-Sz.étk'!E26+'Mozg.k-Csana-Sz.étk'!I26+'Mozg.k-Csana-Sz.étk'!M26+'Mozg.k-Csana-Sz.étk'!Q26+'Közh.f-Könyvtár'!E26+'Közh.f-Könyvtár'!I26+'Közh.f-Könyvtár'!M26+'Közh.f-Könyvtár'!Q26+'Művh-Temető'!E26+'Művh-Temető'!I26+'Művh-Temető'!M26+'Óvoda-konyha'!E26+'Óvoda-konyha'!I26+Hunyadi!E27</f>
        <v>1610</v>
      </c>
      <c r="F26" s="59"/>
      <c r="G26" s="11"/>
      <c r="H26" s="4"/>
    </row>
    <row r="27" spans="1:8" s="10" customFormat="1" ht="18.75" customHeight="1">
      <c r="A27" s="35" t="s">
        <v>21</v>
      </c>
      <c r="B27" s="8" t="s">
        <v>48</v>
      </c>
      <c r="C27" s="25">
        <f>Hivatal!C27+Hivatal!G27+Hivatal!K27+Hivatal!O27+Áll.tám!C27+Áll.tám!G27+Áll.tám!K27+Áll.tám!O27+'Mezőőr-Vnő'!C27+'Mezőőr-Vnő'!G27+'Mezőőr-Vnő'!K27+'Mezőőr-Vnő'!O27+'Mozg.k-Csana-Sz.étk'!C27+'Mozg.k-Csana-Sz.étk'!G27+'Mozg.k-Csana-Sz.étk'!K27+'Mozg.k-Csana-Sz.étk'!O27+'Közh.f-Könyvtár'!C27+'Közh.f-Könyvtár'!G27+'Közh.f-Könyvtár'!K27+'Közh.f-Könyvtár'!O27+'Művh-Temető'!C27+'Művh-Temető'!G27+'Művh-Temető'!K27+'Óvoda-konyha'!C27+'Óvoda-konyha'!G27+Hunyadi!C28</f>
        <v>919699</v>
      </c>
      <c r="D27" s="25">
        <f>Hivatal!D27+Hivatal!H27+Hivatal!L27+Hivatal!P27+Áll.tám!D27+Áll.tám!H27+Áll.tám!L27+Áll.tám!P27+'Mezőőr-Vnő'!D27+'Mezőőr-Vnő'!H27+'Mezőőr-Vnő'!L27+'Mezőőr-Vnő'!P27+'Mozg.k-Csana-Sz.étk'!D27+'Mozg.k-Csana-Sz.étk'!H27+'Mozg.k-Csana-Sz.étk'!L27+'Mozg.k-Csana-Sz.étk'!P27+'Közh.f-Könyvtár'!D27+'Közh.f-Könyvtár'!H27+'Közh.f-Könyvtár'!L27+'Közh.f-Könyvtár'!P27+'Művh-Temető'!D27+'Művh-Temető'!H27+'Művh-Temető'!L27+'Óvoda-konyha'!D27+'Óvoda-konyha'!H27+Hunyadi!D28</f>
        <v>612895</v>
      </c>
      <c r="E27" s="25">
        <f>Hivatal!E27+Hivatal!I27+Hivatal!M27+Hivatal!Q27+Áll.tám!E27+Áll.tám!I27+Áll.tám!M27+Áll.tám!Q27+'Mezőőr-Vnő'!E27+'Mezőőr-Vnő'!I27+'Mezőőr-Vnő'!M27+'Mezőőr-Vnő'!Q27+'Mozg.k-Csana-Sz.étk'!E27+'Mozg.k-Csana-Sz.étk'!I27+'Mozg.k-Csana-Sz.étk'!M27+'Mozg.k-Csana-Sz.étk'!Q27+'Közh.f-Könyvtár'!E27+'Közh.f-Könyvtár'!I27+'Közh.f-Könyvtár'!M27+'Közh.f-Könyvtár'!Q27+'Művh-Temető'!E27+'Művh-Temető'!I27+'Művh-Temető'!M27+'Óvoda-konyha'!E27+'Óvoda-konyha'!I27+Hunyadi!E28</f>
        <v>492963</v>
      </c>
      <c r="F27" s="59">
        <f t="shared" si="0"/>
        <v>0.80431884743716298</v>
      </c>
      <c r="G27" s="11"/>
      <c r="H27" s="23"/>
    </row>
    <row r="28" spans="1:8" ht="18.75" customHeight="1">
      <c r="A28" s="36" t="s">
        <v>22</v>
      </c>
      <c r="B28" s="43" t="s">
        <v>87</v>
      </c>
      <c r="C28" s="25">
        <f>Hivatal!C29+Hivatal!G29+Hivatal!K29+Hivatal!O29+Áll.tám!C29+Áll.tám!G29+Áll.tám!K29+Áll.tám!O29+'Mezőőr-Vnő'!C29+'Mezőőr-Vnő'!G29+'Mezőőr-Vnő'!K29+'Mezőőr-Vnő'!O29+'Mozg.k-Csana-Sz.étk'!C29+'Mozg.k-Csana-Sz.étk'!G29+'Mozg.k-Csana-Sz.étk'!K29+'Mozg.k-Csana-Sz.étk'!O29+'Közh.f-Könyvtár'!C29+'Közh.f-Könyvtár'!G29+'Közh.f-Könyvtár'!K29+'Közh.f-Könyvtár'!O29+'Művh-Temető'!C29+'Művh-Temető'!G29+'Művh-Temető'!K29+'Óvoda-konyha'!C29+'Óvoda-konyha'!G29+Hunyadi!C30</f>
        <v>0</v>
      </c>
      <c r="D28" s="25">
        <f>Hivatal!D29+Hivatal!H29+Hivatal!L29+Hivatal!P29+Áll.tám!D29+Áll.tám!H29+Áll.tám!L29+Áll.tám!P29+'Mezőőr-Vnő'!D29+'Mezőőr-Vnő'!H29+'Mezőőr-Vnő'!L29+'Mezőőr-Vnő'!P29+'Mozg.k-Csana-Sz.étk'!D29+'Mozg.k-Csana-Sz.étk'!H29+'Mozg.k-Csana-Sz.étk'!L29+'Mozg.k-Csana-Sz.étk'!P29+'Közh.f-Könyvtár'!D29+'Közh.f-Könyvtár'!H29+'Közh.f-Könyvtár'!L29+'Közh.f-Könyvtár'!P29+'Művh-Temető'!D29+'Művh-Temető'!H29+'Művh-Temető'!L29+'Óvoda-konyha'!D29+'Óvoda-konyha'!H29+Hunyadi!D30</f>
        <v>0</v>
      </c>
      <c r="E28" s="25">
        <f>Hivatal!M29</f>
        <v>29951</v>
      </c>
      <c r="F28" s="59"/>
      <c r="G28" s="11"/>
      <c r="H28" s="4"/>
    </row>
    <row r="29" spans="1:8" ht="18.75" customHeight="1" thickBot="1">
      <c r="A29" s="111" t="s">
        <v>23</v>
      </c>
      <c r="B29" s="112" t="s">
        <v>26</v>
      </c>
      <c r="C29" s="113">
        <f>Hivatal!K30</f>
        <v>0</v>
      </c>
      <c r="D29" s="113">
        <f>Hivatal!L30</f>
        <v>0</v>
      </c>
      <c r="E29" s="113">
        <f>Hivatal!E30+Hivatal!I30+Hivatal!M30+Hivatal!Q30+Áll.tám!E29+Áll.tám!I29+Áll.tám!M29+Áll.tám!Q29+'Mezőőr-Vnő'!E29+'Mezőőr-Vnő'!I29+'Mezőőr-Vnő'!M29+'Mezőőr-Vnő'!Q29+'Mozg.k-Csana-Sz.étk'!E29+'Mozg.k-Csana-Sz.étk'!I29+'Mozg.k-Csana-Sz.étk'!M29+'Mozg.k-Csana-Sz.étk'!Q29+'Közh.f-Könyvtár'!E29+'Közh.f-Könyvtár'!I29+'Közh.f-Könyvtár'!M29+'Közh.f-Könyvtár'!Q29+'Művh-Temető'!E29+'Művh-Temető'!I29+'Művh-Temető'!M29+'Óvoda-konyha'!E29+'Óvoda-konyha'!I29+Hunyadi!E31</f>
        <v>4637</v>
      </c>
      <c r="F29" s="114"/>
      <c r="G29" s="11"/>
      <c r="H29" s="4"/>
    </row>
    <row r="30" spans="1:8" s="10" customFormat="1" ht="18.75" customHeight="1" thickBot="1">
      <c r="A30" s="115" t="s">
        <v>50</v>
      </c>
      <c r="B30" s="116" t="s">
        <v>119</v>
      </c>
      <c r="C30" s="117">
        <f>SUM(C27:C29)</f>
        <v>919699</v>
      </c>
      <c r="D30" s="117">
        <f>SUM(D27:D29)</f>
        <v>612895</v>
      </c>
      <c r="E30" s="117">
        <f>SUM(E27:E29)</f>
        <v>527551</v>
      </c>
      <c r="F30" s="118">
        <f t="shared" si="0"/>
        <v>0.86075265746987661</v>
      </c>
      <c r="G30" s="11"/>
      <c r="H30" s="23"/>
    </row>
    <row r="31" spans="1:8" ht="18.75" customHeight="1">
      <c r="A31" s="36" t="s">
        <v>117</v>
      </c>
      <c r="B31" s="7" t="s">
        <v>25</v>
      </c>
      <c r="C31" s="25">
        <f>Hivatal!C28+Hivatal!G28+Hivatal!K28+Hivatal!O28+Áll.tám!C28+Áll.tám!G28+Áll.tám!K28+Áll.tám!O28+'Mezőőr-Vnő'!C28+'Mezőőr-Vnő'!G28+'Mezőőr-Vnő'!K28+'Mezőőr-Vnő'!O28+'Mozg.k-Csana-Sz.étk'!C28+'Mozg.k-Csana-Sz.étk'!G28+'Mozg.k-Csana-Sz.étk'!K28+'Mozg.k-Csana-Sz.étk'!O28+'Közh.f-Könyvtár'!C28+'Közh.f-Könyvtár'!G28+'Közh.f-Könyvtár'!K28+'Közh.f-Könyvtár'!O28+'Művh-Temető'!C28+'Művh-Temető'!G28+'Művh-Temető'!K28+'Óvoda-konyha'!C28+'Óvoda-konyha'!G28+Hunyadi!C29</f>
        <v>0</v>
      </c>
      <c r="D31" s="25">
        <f>Hivatal!D28+Hivatal!H28+Hivatal!L28+Hivatal!P28+Áll.tám!D28+Áll.tám!H28+Áll.tám!L28+Áll.tám!P28+'Mezőőr-Vnő'!D28+'Mezőőr-Vnő'!H28+'Mezőőr-Vnő'!L28+'Mezőőr-Vnő'!P28+'Mozg.k-Csana-Sz.étk'!D28+'Mozg.k-Csana-Sz.étk'!H28+'Mozg.k-Csana-Sz.étk'!L28+'Mozg.k-Csana-Sz.étk'!P28+'Közh.f-Könyvtár'!D28+'Közh.f-Könyvtár'!H28+'Közh.f-Könyvtár'!L28+'Közh.f-Könyvtár'!P28+'Művh-Temető'!D28+'Művh-Temető'!H28+'Művh-Temető'!L28+'Óvoda-konyha'!D28+'Óvoda-konyha'!H28+Hunyadi!D29</f>
        <v>686</v>
      </c>
      <c r="E31" s="25">
        <f>Hivatal!E28+Hivatal!I28+Hivatal!M28+Hivatal!Q28+Áll.tám!E28+Áll.tám!I28+Áll.tám!M28+Áll.tám!Q28+'Mezőőr-Vnő'!E28+'Mezőőr-Vnő'!I28+'Mezőőr-Vnő'!M28+'Mezőőr-Vnő'!Q28+'Mozg.k-Csana-Sz.étk'!E28+'Mozg.k-Csana-Sz.étk'!I28+'Mozg.k-Csana-Sz.étk'!M28+'Mozg.k-Csana-Sz.étk'!Q28+'Közh.f-Könyvtár'!E28+'Közh.f-Könyvtár'!I28+'Közh.f-Könyvtár'!M28+'Közh.f-Könyvtár'!Q28+'Művh-Temető'!E28+'Művh-Temető'!I28+'Művh-Temető'!M28+'Óvoda-konyha'!E28+'Óvoda-konyha'!I28+Hunyadi!E29</f>
        <v>1143</v>
      </c>
      <c r="F31" s="107"/>
      <c r="G31" s="11"/>
      <c r="H31" s="4"/>
    </row>
    <row r="32" spans="1:8" s="10" customFormat="1" ht="18.75" customHeight="1" thickBot="1">
      <c r="A32" s="37" t="s">
        <v>118</v>
      </c>
      <c r="B32" s="57" t="s">
        <v>53</v>
      </c>
      <c r="C32" s="58">
        <f>SUM(C30:C31)</f>
        <v>919699</v>
      </c>
      <c r="D32" s="58">
        <f>SUM(D30:D31)</f>
        <v>613581</v>
      </c>
      <c r="E32" s="58">
        <f>SUM(E30:E31)</f>
        <v>528694</v>
      </c>
      <c r="F32" s="108">
        <f>E32/D32</f>
        <v>0.86165314766917489</v>
      </c>
      <c r="G32" s="11"/>
      <c r="H32" s="23"/>
    </row>
    <row r="34" spans="1:6">
      <c r="B34" t="s">
        <v>146</v>
      </c>
      <c r="C34" t="s">
        <v>84</v>
      </c>
    </row>
    <row r="36" spans="1:6">
      <c r="C36" t="s">
        <v>124</v>
      </c>
    </row>
    <row r="37" spans="1:6">
      <c r="C37" t="s">
        <v>131</v>
      </c>
      <c r="E37" t="s">
        <v>125</v>
      </c>
    </row>
    <row r="40" spans="1:6">
      <c r="A40" t="s">
        <v>85</v>
      </c>
      <c r="B40" s="19" t="s">
        <v>84</v>
      </c>
      <c r="C40" s="21"/>
      <c r="D40" s="27" t="s">
        <v>84</v>
      </c>
      <c r="E40" s="27" t="s">
        <v>84</v>
      </c>
      <c r="F40" s="11"/>
    </row>
  </sheetData>
  <mergeCells count="3">
    <mergeCell ref="A3:A4"/>
    <mergeCell ref="C3:F3"/>
    <mergeCell ref="C2:F2"/>
  </mergeCells>
  <phoneticPr fontId="14" type="noConversion"/>
  <printOptions horizontalCentered="1"/>
  <pageMargins left="0.19685039370078741" right="0" top="0.78740157480314965" bottom="0.39370078740157483" header="0.51181102362204722" footer="0.31496062992125984"/>
  <pageSetup paperSize="9" scale="90" orientation="portrait" horizontalDpi="240" verticalDpi="144" r:id="rId1"/>
  <headerFooter alignWithMargins="0">
    <oddHeader xml:space="preserve">&amp;L&amp;14
&amp;C&amp;14 DÉLEGYHÁZA POLGÁRMESTERI HIVATAL
2011. III. negyedévi bevételek Címek összesen&amp;10
</oddHeader>
    <oddFooter>&amp;C- 1 -</oddFooter>
  </headerFooter>
  <colBreaks count="1" manualBreakCount="1">
    <brk id="6" max="3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>
  <dimension ref="A2:G36"/>
  <sheetViews>
    <sheetView zoomScaleNormal="100" workbookViewId="0">
      <selection activeCell="K8" sqref="K8"/>
    </sheetView>
  </sheetViews>
  <sheetFormatPr defaultRowHeight="12.75"/>
  <cols>
    <col min="1" max="1" width="4.7109375" customWidth="1"/>
    <col min="2" max="2" width="48.7109375" customWidth="1"/>
    <col min="3" max="3" width="9.5703125" customWidth="1"/>
    <col min="4" max="4" width="9.7109375" customWidth="1"/>
    <col min="5" max="5" width="9.28515625" customWidth="1"/>
    <col min="6" max="6" width="9.28515625" hidden="1" customWidth="1"/>
    <col min="7" max="7" width="7.7109375" customWidth="1"/>
    <col min="8" max="8" width="7.85546875" customWidth="1"/>
  </cols>
  <sheetData>
    <row r="2" spans="1:7" ht="27.6" customHeight="1">
      <c r="A2" s="177" t="s">
        <v>128</v>
      </c>
      <c r="B2" s="177"/>
      <c r="C2" s="94"/>
      <c r="D2" s="94"/>
      <c r="E2" s="94"/>
      <c r="F2" s="94"/>
      <c r="G2" s="94"/>
    </row>
    <row r="3" spans="1:7">
      <c r="A3" s="178"/>
      <c r="B3" s="178"/>
      <c r="C3" s="179" t="s">
        <v>88</v>
      </c>
      <c r="D3" s="179"/>
      <c r="E3" s="180"/>
      <c r="F3" s="180"/>
      <c r="G3" s="180"/>
    </row>
    <row r="4" spans="1:7" ht="25.9" customHeight="1">
      <c r="A4" s="181" t="s">
        <v>89</v>
      </c>
      <c r="B4" s="182"/>
      <c r="C4" s="182"/>
      <c r="D4" s="182"/>
      <c r="E4" s="182"/>
      <c r="F4" s="182"/>
      <c r="G4" s="183"/>
    </row>
    <row r="5" spans="1:7" s="3" customFormat="1" ht="40.9" customHeight="1">
      <c r="A5" s="95" t="s">
        <v>90</v>
      </c>
      <c r="B5" s="96" t="s">
        <v>91</v>
      </c>
      <c r="C5" s="32" t="s">
        <v>121</v>
      </c>
      <c r="D5" s="32" t="s">
        <v>122</v>
      </c>
      <c r="E5" s="32" t="s">
        <v>126</v>
      </c>
      <c r="F5" s="97" t="s">
        <v>56</v>
      </c>
      <c r="G5" s="97" t="s">
        <v>144</v>
      </c>
    </row>
    <row r="6" spans="1:7" s="3" customFormat="1" ht="21.6" customHeight="1">
      <c r="A6" s="96">
        <v>1</v>
      </c>
      <c r="B6" s="96">
        <v>2</v>
      </c>
      <c r="C6" s="96">
        <v>3</v>
      </c>
      <c r="D6" s="96">
        <v>4</v>
      </c>
      <c r="E6" s="96">
        <v>5</v>
      </c>
      <c r="F6" s="96">
        <v>6</v>
      </c>
      <c r="G6" s="96">
        <v>7</v>
      </c>
    </row>
    <row r="7" spans="1:7" s="101" customFormat="1" ht="25.15" customHeight="1">
      <c r="A7" s="98" t="s">
        <v>0</v>
      </c>
      <c r="B7" s="99" t="s">
        <v>92</v>
      </c>
      <c r="C7" s="99">
        <f>SUM(C8:C12)</f>
        <v>160</v>
      </c>
      <c r="D7" s="99">
        <f>SUM(D8:D12)</f>
        <v>245</v>
      </c>
      <c r="E7" s="99">
        <f>SUM(E8:E12)</f>
        <v>364</v>
      </c>
      <c r="F7" s="99">
        <f>SUM(F8:F12)</f>
        <v>80</v>
      </c>
      <c r="G7" s="100">
        <f>E7/D7*100</f>
        <v>148.57142857142858</v>
      </c>
    </row>
    <row r="8" spans="1:7" s="101" customFormat="1" ht="22.15" customHeight="1">
      <c r="A8" s="98" t="s">
        <v>1</v>
      </c>
      <c r="B8" s="102" t="s">
        <v>93</v>
      </c>
      <c r="C8" s="98"/>
      <c r="D8" s="98"/>
      <c r="E8" s="98"/>
      <c r="F8" s="98"/>
      <c r="G8" s="100" t="str">
        <f>IF(E8=0," ",F8/E8*100)</f>
        <v xml:space="preserve"> </v>
      </c>
    </row>
    <row r="9" spans="1:7" s="101" customFormat="1" ht="22.15" customHeight="1">
      <c r="A9" s="98" t="s">
        <v>2</v>
      </c>
      <c r="B9" s="102" t="s">
        <v>94</v>
      </c>
      <c r="C9" s="98">
        <v>150</v>
      </c>
      <c r="D9" s="98">
        <v>150</v>
      </c>
      <c r="E9" s="98">
        <v>268</v>
      </c>
      <c r="F9" s="98">
        <v>50</v>
      </c>
      <c r="G9" s="100">
        <f>E9/D9*100</f>
        <v>178.66666666666666</v>
      </c>
    </row>
    <row r="10" spans="1:7" s="101" customFormat="1" ht="22.15" customHeight="1">
      <c r="A10" s="98" t="s">
        <v>3</v>
      </c>
      <c r="B10" s="102" t="s">
        <v>95</v>
      </c>
      <c r="C10" s="98"/>
      <c r="D10" s="98"/>
      <c r="E10" s="98"/>
      <c r="F10" s="98"/>
      <c r="G10" s="100"/>
    </row>
    <row r="11" spans="1:7" s="101" customFormat="1" ht="22.15" customHeight="1">
      <c r="A11" s="98" t="s">
        <v>4</v>
      </c>
      <c r="B11" s="102" t="s">
        <v>96</v>
      </c>
      <c r="C11" s="98">
        <v>10</v>
      </c>
      <c r="D11" s="98">
        <v>10</v>
      </c>
      <c r="E11" s="98">
        <v>11</v>
      </c>
      <c r="F11" s="98">
        <v>30</v>
      </c>
      <c r="G11" s="100">
        <f>E11/D11*100</f>
        <v>110.00000000000001</v>
      </c>
    </row>
    <row r="12" spans="1:7" s="101" customFormat="1" ht="22.15" customHeight="1">
      <c r="A12" s="98" t="s">
        <v>5</v>
      </c>
      <c r="B12" s="102" t="s">
        <v>97</v>
      </c>
      <c r="C12" s="98"/>
      <c r="D12" s="98">
        <v>85</v>
      </c>
      <c r="E12" s="98">
        <v>85</v>
      </c>
      <c r="F12" s="98">
        <v>0</v>
      </c>
      <c r="G12" s="100">
        <f>E12/D12*100</f>
        <v>100</v>
      </c>
    </row>
    <row r="13" spans="1:7" s="101" customFormat="1" ht="25.15" customHeight="1">
      <c r="A13" s="98" t="s">
        <v>6</v>
      </c>
      <c r="B13" s="99" t="s">
        <v>98</v>
      </c>
      <c r="C13" s="99">
        <f>SUM(C14:C16)</f>
        <v>0</v>
      </c>
      <c r="D13" s="99">
        <f>SUM(D14:D16)</f>
        <v>0</v>
      </c>
      <c r="E13" s="99">
        <f>SUM(E14:E16)</f>
        <v>0</v>
      </c>
      <c r="F13" s="99">
        <f>SUM(F14:F16)</f>
        <v>0</v>
      </c>
      <c r="G13" s="100"/>
    </row>
    <row r="14" spans="1:7" s="101" customFormat="1" ht="22.15" customHeight="1">
      <c r="A14" s="98" t="s">
        <v>7</v>
      </c>
      <c r="B14" s="102" t="s">
        <v>99</v>
      </c>
      <c r="C14" s="98"/>
      <c r="D14" s="98"/>
      <c r="E14" s="98"/>
      <c r="F14" s="98"/>
      <c r="G14" s="100"/>
    </row>
    <row r="15" spans="1:7" s="101" customFormat="1" ht="22.15" customHeight="1">
      <c r="A15" s="98" t="s">
        <v>8</v>
      </c>
      <c r="B15" s="102" t="s">
        <v>100</v>
      </c>
      <c r="C15" s="98"/>
      <c r="D15" s="98"/>
      <c r="E15" s="98"/>
      <c r="F15" s="98"/>
      <c r="G15" s="100"/>
    </row>
    <row r="16" spans="1:7" s="101" customFormat="1" ht="22.15" customHeight="1">
      <c r="A16" s="98" t="s">
        <v>9</v>
      </c>
      <c r="B16" s="102" t="s">
        <v>101</v>
      </c>
      <c r="C16" s="98"/>
      <c r="D16" s="98"/>
      <c r="E16" s="98"/>
      <c r="F16" s="98"/>
      <c r="G16" s="100"/>
    </row>
    <row r="17" spans="1:7" s="101" customFormat="1" ht="25.15" customHeight="1">
      <c r="A17" s="98" t="s">
        <v>10</v>
      </c>
      <c r="B17" s="99" t="s">
        <v>102</v>
      </c>
      <c r="C17" s="99">
        <f>SUM(C18:C20)</f>
        <v>87000</v>
      </c>
      <c r="D17" s="99">
        <f>SUM(D18:D20)</f>
        <v>89088</v>
      </c>
      <c r="E17" s="99">
        <f>SUM(E18:E20)</f>
        <v>66043</v>
      </c>
      <c r="F17" s="99">
        <v>90595</v>
      </c>
      <c r="G17" s="100">
        <f>E17/D17*100</f>
        <v>74.132318606321832</v>
      </c>
    </row>
    <row r="18" spans="1:7" s="101" customFormat="1" ht="20.100000000000001" customHeight="1">
      <c r="A18" s="98" t="s">
        <v>11</v>
      </c>
      <c r="B18" s="102" t="s">
        <v>103</v>
      </c>
      <c r="C18" s="98">
        <v>87000</v>
      </c>
      <c r="D18" s="98">
        <v>89088</v>
      </c>
      <c r="E18" s="98">
        <v>66043</v>
      </c>
      <c r="F18" s="98">
        <v>90595</v>
      </c>
      <c r="G18" s="100">
        <f>E18/D18*100</f>
        <v>74.132318606321832</v>
      </c>
    </row>
    <row r="19" spans="1:7" s="101" customFormat="1" ht="20.100000000000001" customHeight="1">
      <c r="A19" s="98" t="s">
        <v>12</v>
      </c>
      <c r="B19" s="102" t="s">
        <v>104</v>
      </c>
      <c r="C19" s="98"/>
      <c r="D19" s="98"/>
      <c r="E19" s="98"/>
      <c r="F19" s="98"/>
      <c r="G19" s="100" t="e">
        <f>E19/D19*100</f>
        <v>#DIV/0!</v>
      </c>
    </row>
    <row r="20" spans="1:7" s="101" customFormat="1" ht="20.100000000000001" customHeight="1">
      <c r="A20" s="98" t="s">
        <v>13</v>
      </c>
      <c r="B20" s="102" t="s">
        <v>105</v>
      </c>
      <c r="C20" s="98"/>
      <c r="D20" s="98"/>
      <c r="E20" s="98"/>
      <c r="F20" s="98"/>
      <c r="G20" s="100"/>
    </row>
    <row r="21" spans="1:7" s="101" customFormat="1" ht="20.100000000000001" customHeight="1">
      <c r="A21" s="98" t="s">
        <v>14</v>
      </c>
      <c r="B21" s="99" t="s">
        <v>42</v>
      </c>
      <c r="C21" s="99">
        <f>SUM(C22:C23)</f>
        <v>0</v>
      </c>
      <c r="D21" s="99">
        <f>SUM(D22:D23)</f>
        <v>0</v>
      </c>
      <c r="E21" s="99">
        <f>SUM(E22:E23)</f>
        <v>0</v>
      </c>
      <c r="F21" s="99">
        <f>SUM(F22:F23)</f>
        <v>0</v>
      </c>
      <c r="G21" s="100"/>
    </row>
    <row r="22" spans="1:7" s="101" customFormat="1" ht="20.100000000000001" customHeight="1">
      <c r="A22" s="98" t="s">
        <v>15</v>
      </c>
      <c r="B22" s="102" t="s">
        <v>106</v>
      </c>
      <c r="C22" s="98"/>
      <c r="D22" s="98"/>
      <c r="E22" s="98"/>
      <c r="F22" s="98"/>
      <c r="G22" s="100"/>
    </row>
    <row r="23" spans="1:7" s="101" customFormat="1" ht="20.100000000000001" customHeight="1">
      <c r="A23" s="98" t="s">
        <v>16</v>
      </c>
      <c r="B23" s="102" t="s">
        <v>107</v>
      </c>
      <c r="C23" s="98"/>
      <c r="D23" s="98"/>
      <c r="E23" s="98"/>
      <c r="F23" s="98"/>
      <c r="G23" s="100"/>
    </row>
    <row r="24" spans="1:7" s="101" customFormat="1" ht="20.100000000000001" customHeight="1">
      <c r="A24" s="98" t="s">
        <v>17</v>
      </c>
      <c r="B24" s="99" t="s">
        <v>108</v>
      </c>
      <c r="C24" s="99">
        <f>SUM(C25:C27)</f>
        <v>0</v>
      </c>
      <c r="D24" s="99">
        <f>SUM(D25:D27)</f>
        <v>0</v>
      </c>
      <c r="E24" s="99">
        <f>SUM(E25:E27)</f>
        <v>0</v>
      </c>
      <c r="F24" s="99">
        <f>SUM(F25:F27)</f>
        <v>0</v>
      </c>
      <c r="G24" s="100"/>
    </row>
    <row r="25" spans="1:7" s="101" customFormat="1" ht="20.100000000000001" customHeight="1">
      <c r="A25" s="98" t="s">
        <v>18</v>
      </c>
      <c r="B25" s="102" t="s">
        <v>109</v>
      </c>
      <c r="C25" s="98"/>
      <c r="D25" s="98"/>
      <c r="E25" s="98"/>
      <c r="F25" s="98"/>
      <c r="G25" s="100"/>
    </row>
    <row r="26" spans="1:7" s="101" customFormat="1" ht="20.100000000000001" customHeight="1">
      <c r="A26" s="98" t="s">
        <v>19</v>
      </c>
      <c r="B26" s="102" t="s">
        <v>110</v>
      </c>
      <c r="C26" s="98"/>
      <c r="D26" s="98"/>
      <c r="E26" s="98"/>
      <c r="F26" s="98"/>
      <c r="G26" s="100"/>
    </row>
    <row r="27" spans="1:7" s="101" customFormat="1" ht="20.100000000000001" customHeight="1">
      <c r="A27" s="98" t="s">
        <v>20</v>
      </c>
      <c r="B27" s="102" t="s">
        <v>111</v>
      </c>
      <c r="C27" s="98"/>
      <c r="D27" s="98"/>
      <c r="E27" s="98"/>
      <c r="F27" s="98"/>
      <c r="G27" s="100"/>
    </row>
    <row r="28" spans="1:7" s="101" customFormat="1" ht="19.5" customHeight="1">
      <c r="A28" s="98" t="s">
        <v>21</v>
      </c>
      <c r="B28" s="99" t="s">
        <v>112</v>
      </c>
      <c r="C28" s="99">
        <f>SUM(C7+C13+C17+C21+C24)</f>
        <v>87160</v>
      </c>
      <c r="D28" s="99">
        <f>SUM(D7+D13+D17+D21+D24)</f>
        <v>89333</v>
      </c>
      <c r="E28" s="99">
        <f>SUM(E7+E13+E17+E21+E24)</f>
        <v>66407</v>
      </c>
      <c r="F28" s="99">
        <f>SUM(F7+F13+F17+F21+F24)</f>
        <v>90675</v>
      </c>
      <c r="G28" s="100">
        <f>E28/D28*100</f>
        <v>74.336471404744046</v>
      </c>
    </row>
    <row r="29" spans="1:7" s="101" customFormat="1" ht="25.15" customHeight="1">
      <c r="A29" s="98" t="s">
        <v>22</v>
      </c>
      <c r="B29" s="103" t="s">
        <v>113</v>
      </c>
      <c r="C29" s="98"/>
      <c r="D29" s="98">
        <v>686</v>
      </c>
      <c r="E29" s="98">
        <v>686</v>
      </c>
      <c r="F29" s="98"/>
      <c r="G29" s="100">
        <f>E29/D29*100</f>
        <v>100</v>
      </c>
    </row>
    <row r="30" spans="1:7" s="101" customFormat="1" ht="11.25" customHeight="1">
      <c r="A30" s="98"/>
      <c r="B30" s="103"/>
      <c r="C30" s="98"/>
      <c r="D30" s="98"/>
      <c r="E30" s="98"/>
      <c r="F30" s="98"/>
      <c r="G30" s="100"/>
    </row>
    <row r="31" spans="1:7" s="101" customFormat="1" ht="25.15" customHeight="1">
      <c r="A31" s="98" t="s">
        <v>23</v>
      </c>
      <c r="B31" s="103" t="s">
        <v>114</v>
      </c>
      <c r="C31" s="98"/>
      <c r="D31" s="99"/>
      <c r="E31" s="99"/>
      <c r="F31" s="98"/>
      <c r="G31" s="100"/>
    </row>
    <row r="32" spans="1:7" s="101" customFormat="1" ht="24" customHeight="1">
      <c r="A32" s="98" t="s">
        <v>50</v>
      </c>
      <c r="B32" s="99" t="s">
        <v>115</v>
      </c>
      <c r="C32" s="99">
        <f>SUM(C28:C31)</f>
        <v>87160</v>
      </c>
      <c r="D32" s="99">
        <f>SUM(D28:D31)</f>
        <v>90019</v>
      </c>
      <c r="E32" s="99">
        <f>SUM(E28:E31)</f>
        <v>67093</v>
      </c>
      <c r="F32" s="99">
        <f>SUM(F28:F31)</f>
        <v>90675</v>
      </c>
      <c r="G32" s="100">
        <f>E32/D32*100</f>
        <v>74.532043235316991</v>
      </c>
    </row>
    <row r="33" spans="2:6" s="4" customFormat="1" ht="20.100000000000001" customHeight="1">
      <c r="E33" s="104"/>
      <c r="F33" s="105"/>
    </row>
    <row r="34" spans="2:6" s="4" customFormat="1" ht="20.100000000000001" customHeight="1"/>
    <row r="35" spans="2:6" ht="20.100000000000001" customHeight="1">
      <c r="B35" s="106" t="s">
        <v>116</v>
      </c>
      <c r="C35" s="4"/>
    </row>
    <row r="36" spans="2:6" ht="20.100000000000001" customHeight="1"/>
  </sheetData>
  <mergeCells count="4">
    <mergeCell ref="A2:B2"/>
    <mergeCell ref="A3:B3"/>
    <mergeCell ref="C3:G3"/>
    <mergeCell ref="A4:G4"/>
  </mergeCells>
  <phoneticPr fontId="0" type="noConversion"/>
  <printOptions horizontalCentered="1"/>
  <pageMargins left="0.19685039370078741" right="0.19685039370078741" top="0.78740157480314965" bottom="0.59055118110236227" header="0.9055118110236221" footer="0.51181102362204722"/>
  <pageSetup paperSize="9" scale="90" orientation="portrait" horizontalDpi="240" verticalDpi="144" r:id="rId1"/>
  <headerFooter alignWithMargins="0">
    <oddFooter>&amp;L
&amp;C- 10 -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4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H41"/>
  <sheetViews>
    <sheetView tabSelected="1" view="pageLayout" topLeftCell="A7" zoomScaleNormal="100" zoomScaleSheetLayoutView="75" workbookViewId="0">
      <selection activeCell="E18" sqref="E18"/>
    </sheetView>
  </sheetViews>
  <sheetFormatPr defaultRowHeight="12.75"/>
  <cols>
    <col min="1" max="1" width="3.85546875" customWidth="1"/>
    <col min="2" max="2" width="47.85546875" customWidth="1"/>
    <col min="3" max="3" width="12.85546875" customWidth="1"/>
    <col min="4" max="4" width="12.7109375" customWidth="1"/>
    <col min="5" max="5" width="13.42578125" customWidth="1"/>
    <col min="6" max="6" width="11.42578125" customWidth="1"/>
    <col min="7" max="7" width="2.7109375" style="4" customWidth="1"/>
  </cols>
  <sheetData>
    <row r="1" spans="1:8" ht="21" customHeight="1">
      <c r="G1" s="12"/>
    </row>
    <row r="2" spans="1:8" ht="21" customHeight="1" thickBot="1">
      <c r="C2" s="143" t="s">
        <v>28</v>
      </c>
      <c r="D2" s="144"/>
      <c r="E2" s="144"/>
      <c r="F2" s="144"/>
      <c r="G2" s="12"/>
    </row>
    <row r="3" spans="1:8" ht="33" customHeight="1">
      <c r="A3" s="138" t="s">
        <v>30</v>
      </c>
      <c r="B3" s="53"/>
      <c r="C3" s="140" t="s">
        <v>120</v>
      </c>
      <c r="D3" s="141"/>
      <c r="E3" s="141"/>
      <c r="F3" s="142"/>
      <c r="G3" s="13"/>
    </row>
    <row r="4" spans="1:8" ht="32.25" customHeight="1">
      <c r="A4" s="139"/>
      <c r="B4" s="2" t="s">
        <v>24</v>
      </c>
      <c r="C4" s="32" t="s">
        <v>121</v>
      </c>
      <c r="D4" s="32" t="s">
        <v>122</v>
      </c>
      <c r="E4" s="32" t="s">
        <v>126</v>
      </c>
      <c r="F4" s="54" t="s">
        <v>134</v>
      </c>
      <c r="G4" s="22"/>
      <c r="H4" s="4"/>
    </row>
    <row r="5" spans="1:8" s="3" customFormat="1" ht="15.6" customHeight="1">
      <c r="A5" s="34">
        <v>1</v>
      </c>
      <c r="B5" s="1">
        <v>2</v>
      </c>
      <c r="C5" s="1">
        <v>3</v>
      </c>
      <c r="D5" s="1">
        <v>4</v>
      </c>
      <c r="E5" s="1">
        <v>5</v>
      </c>
      <c r="F5" s="55">
        <v>7</v>
      </c>
      <c r="G5" s="14"/>
      <c r="H5" s="14"/>
    </row>
    <row r="6" spans="1:8" s="9" customFormat="1" ht="18.75" customHeight="1">
      <c r="A6" s="35" t="s">
        <v>0</v>
      </c>
      <c r="B6" s="8" t="s">
        <v>54</v>
      </c>
      <c r="C6" s="25">
        <f>Hivatal!C6+Hivatal!G6+Hivatal!K6+Hivatal!O6+Áll.tám!C6+Áll.tám!G6+Áll.tám!K6+Áll.tám!O6+'Mezőőr-Vnő'!C6+'Mezőőr-Vnő'!G6+'Mezőőr-Vnő'!K6+'Mezőőr-Vnő'!O6+'Mozg.k-Csana-Sz.étk'!C6+'Mozg.k-Csana-Sz.étk'!G6+'Mozg.k-Csana-Sz.étk'!K6+'Mozg.k-Csana-Sz.étk'!O6+'Közh.f-Könyvtár'!C6+'Közh.f-Könyvtár'!G6+'Közh.f-Könyvtár'!K6+'Közh.f-Könyvtár'!O6+'Művh-Temető'!C6+'Művh-Temető'!G6+'Művh-Temető'!K6+'Óvoda-konyha'!C6+'Óvoda-konyha'!G6</f>
        <v>52791</v>
      </c>
      <c r="D6" s="25">
        <f>Hivatal!D6+Hivatal!H6+Hivatal!L6+Hivatal!P6+Áll.tám!D6+Áll.tám!H6+Áll.tám!L6+Áll.tám!P6+'Mezőőr-Vnő'!D6+'Mezőőr-Vnő'!H6+'Mezőőr-Vnő'!L6+'Mezőőr-Vnő'!P6+'Mozg.k-Csana-Sz.étk'!D6+'Mozg.k-Csana-Sz.étk'!H6+'Mozg.k-Csana-Sz.étk'!L6+'Mozg.k-Csana-Sz.étk'!P6+'Közh.f-Könyvtár'!D6+'Közh.f-Könyvtár'!H6+'Közh.f-Könyvtár'!L6+'Közh.f-Könyvtár'!P6+'Művh-Temető'!D6+'Művh-Temető'!H6+'Művh-Temető'!L6+'Óvoda-konyha'!D6+'Óvoda-konyha'!H6</f>
        <v>54596</v>
      </c>
      <c r="E6" s="25">
        <f>Hivatal!E6+Hivatal!I6+Hivatal!M6+Hivatal!Q6+Áll.tám!E6+Áll.tám!I6+Áll.tám!M6+Áll.tám!Q6+'Mezőőr-Vnő'!E6+'Mezőőr-Vnő'!I6+'Mezőőr-Vnő'!M6+'Mezőőr-Vnő'!Q6+'Mozg.k-Csana-Sz.étk'!E6+'Mozg.k-Csana-Sz.étk'!I6+'Mozg.k-Csana-Sz.étk'!M6+'Mozg.k-Csana-Sz.étk'!Q6+'Közh.f-Könyvtár'!E6+'Közh.f-Könyvtár'!I6+'Közh.f-Könyvtár'!M6+'Közh.f-Könyvtár'!Q6+'Művh-Temető'!E6+'Művh-Temető'!I6+'Művh-Temető'!M6+'Óvoda-konyha'!E6+'Óvoda-konyha'!I6</f>
        <v>32042</v>
      </c>
      <c r="F6" s="109">
        <f>E6/D6</f>
        <v>0.58689281266026816</v>
      </c>
      <c r="G6" s="11"/>
      <c r="H6" s="33"/>
    </row>
    <row r="7" spans="1:8" ht="18.75" customHeight="1">
      <c r="A7" s="36" t="s">
        <v>1</v>
      </c>
      <c r="B7" s="6" t="s">
        <v>33</v>
      </c>
      <c r="C7" s="25">
        <f>Hivatal!C7+Hivatal!G7+Hivatal!K7+Hivatal!O7+Áll.tám!C7+Áll.tám!G7+Áll.tám!K7+Áll.tám!O7+'Mezőőr-Vnő'!C7+'Mezőőr-Vnő'!G7+'Mezőőr-Vnő'!K7+'Mezőőr-Vnő'!O7+'Mozg.k-Csana-Sz.étk'!C7+'Mozg.k-Csana-Sz.étk'!G7+'Mozg.k-Csana-Sz.étk'!K7+'Mozg.k-Csana-Sz.étk'!O7+'Közh.f-Könyvtár'!C7+'Közh.f-Könyvtár'!G7+'Közh.f-Könyvtár'!K7+'Közh.f-Könyvtár'!O7+'Művh-Temető'!C7+'Művh-Temető'!G7+'Művh-Temető'!K7+'Óvoda-konyha'!C7+'Óvoda-konyha'!G7</f>
        <v>0</v>
      </c>
      <c r="D7" s="25">
        <f>Hivatal!D7+Hivatal!H7+Hivatal!L7+Hivatal!P7+Áll.tám!D7+Áll.tám!H7+Áll.tám!L7+Áll.tám!P7+'Mezőőr-Vnő'!D7+'Mezőőr-Vnő'!H7+'Mezőőr-Vnő'!L7+'Mezőőr-Vnő'!P7+'Mozg.k-Csana-Sz.étk'!D7+'Mozg.k-Csana-Sz.étk'!H7+'Mozg.k-Csana-Sz.étk'!L7+'Mozg.k-Csana-Sz.étk'!P7+'Közh.f-Könyvtár'!D7+'Közh.f-Könyvtár'!H7+'Közh.f-Könyvtár'!L7+'Közh.f-Könyvtár'!P7+'Művh-Temető'!D7+'Művh-Temető'!H7+'Művh-Temető'!L7+'Óvoda-konyha'!D7+'Óvoda-konyha'!H7</f>
        <v>0</v>
      </c>
      <c r="E7" s="25">
        <f>Hivatal!E7+Hivatal!I7+Hivatal!M7+Hivatal!Q7+Áll.tám!E7+Áll.tám!I7+Áll.tám!M7+Áll.tám!Q7+'Mezőőr-Vnő'!E7+'Mezőőr-Vnő'!I7+'Mezőőr-Vnő'!M7+'Mezőőr-Vnő'!Q7+'Mozg.k-Csana-Sz.étk'!E7+'Mozg.k-Csana-Sz.étk'!I7+'Mozg.k-Csana-Sz.étk'!M7+'Mozg.k-Csana-Sz.étk'!Q7+'Közh.f-Könyvtár'!E7+'Közh.f-Könyvtár'!I7+'Közh.f-Könyvtár'!M7+'Közh.f-Könyvtár'!Q7+'Művh-Temető'!E7+'Művh-Temető'!I7+'Művh-Temető'!M7+'Óvoda-konyha'!E7+'Óvoda-konyha'!I7</f>
        <v>100</v>
      </c>
      <c r="F7" s="56"/>
      <c r="G7" s="11"/>
      <c r="H7" s="4"/>
    </row>
    <row r="8" spans="1:8" ht="18.75" customHeight="1">
      <c r="A8" s="35" t="s">
        <v>2</v>
      </c>
      <c r="B8" s="6" t="s">
        <v>34</v>
      </c>
      <c r="C8" s="25">
        <f>Hivatal!C8+Hivatal!G8+Hivatal!K8+Hivatal!O8+Áll.tám!C8+Áll.tám!G8+Áll.tám!K8+Áll.tám!O8+'Mezőőr-Vnő'!C8+'Mezőőr-Vnő'!G8+'Mezőőr-Vnő'!K8+'Mezőőr-Vnő'!O8+'Mozg.k-Csana-Sz.étk'!C8+'Mozg.k-Csana-Sz.étk'!G8+'Mozg.k-Csana-Sz.étk'!K8+'Mozg.k-Csana-Sz.étk'!O8+'Közh.f-Könyvtár'!C8+'Közh.f-Könyvtár'!G8+'Közh.f-Könyvtár'!K8+'Közh.f-Könyvtár'!O8+'Művh-Temető'!C8+'Művh-Temető'!G8+'Művh-Temető'!K8+'Óvoda-konyha'!C8+'Óvoda-konyha'!G8</f>
        <v>28311</v>
      </c>
      <c r="D8" s="25">
        <f>Hivatal!D8+Hivatal!H8+Hivatal!L8+Hivatal!P8+Áll.tám!D8+Áll.tám!H8+Áll.tám!L8+Áll.tám!P8+'Mezőőr-Vnő'!D8+'Mezőőr-Vnő'!H8+'Mezőőr-Vnő'!L8+'Mezőőr-Vnő'!P8+'Mozg.k-Csana-Sz.étk'!D8+'Mozg.k-Csana-Sz.étk'!H8+'Mozg.k-Csana-Sz.étk'!L8+'Mozg.k-Csana-Sz.étk'!P8+'Közh.f-Könyvtár'!D8+'Közh.f-Könyvtár'!H8+'Közh.f-Könyvtár'!L8+'Közh.f-Könyvtár'!P8+'Művh-Temető'!D8+'Művh-Temető'!H8+'Művh-Temető'!L8+'Óvoda-konyha'!D8+'Óvoda-konyha'!H8</f>
        <v>29811</v>
      </c>
      <c r="E8" s="25">
        <f>Hivatal!E8+Hivatal!I8+Hivatal!M8+Hivatal!Q8+Áll.tám!E8+Áll.tám!I8+Áll.tám!M8+Áll.tám!Q8+'Mezőőr-Vnő'!E8+'Mezőőr-Vnő'!I8+'Mezőőr-Vnő'!M8+'Mezőőr-Vnő'!Q8+'Mozg.k-Csana-Sz.étk'!E8+'Mozg.k-Csana-Sz.étk'!I8+'Mozg.k-Csana-Sz.étk'!M8+'Mozg.k-Csana-Sz.étk'!Q8+'Közh.f-Könyvtár'!E8+'Közh.f-Könyvtár'!I8+'Közh.f-Könyvtár'!M8+'Közh.f-Könyvtár'!Q8+'Művh-Temető'!E8+'Művh-Temető'!I8+'Művh-Temető'!M8+'Óvoda-konyha'!E8+'Óvoda-konyha'!I8</f>
        <v>24051</v>
      </c>
      <c r="F8" s="109">
        <f t="shared" ref="F8:F31" si="0">E8/D8</f>
        <v>0.8067827312066016</v>
      </c>
      <c r="G8" s="11"/>
      <c r="H8" s="4"/>
    </row>
    <row r="9" spans="1:8" ht="18.75" customHeight="1">
      <c r="A9" s="36" t="s">
        <v>3</v>
      </c>
      <c r="B9" s="6" t="s">
        <v>35</v>
      </c>
      <c r="C9" s="25">
        <f>Hivatal!C9+Hivatal!G9+Hivatal!K9+Hivatal!O9+Áll.tám!C9+Áll.tám!G9+Áll.tám!K9+Áll.tám!O9+'Mezőőr-Vnő'!C9+'Mezőőr-Vnő'!G9+'Mezőőr-Vnő'!K9+'Mezőőr-Vnő'!O9+'Mozg.k-Csana-Sz.étk'!C9+'Mozg.k-Csana-Sz.étk'!G9+'Mozg.k-Csana-Sz.étk'!K9+'Mozg.k-Csana-Sz.étk'!O9+'Közh.f-Könyvtár'!C9+'Közh.f-Könyvtár'!G9+'Közh.f-Könyvtár'!K9+'Közh.f-Könyvtár'!O9+'Művh-Temető'!C9+'Művh-Temető'!G9+'Művh-Temető'!K9+'Óvoda-konyha'!C9+'Óvoda-konyha'!G9</f>
        <v>24350</v>
      </c>
      <c r="D9" s="25">
        <f>Hivatal!D9+Hivatal!H9+Hivatal!L9+Hivatal!P9+Áll.tám!D9+Áll.tám!H9+Áll.tám!L9+Áll.tám!P9+'Mezőőr-Vnő'!D9+'Mezőőr-Vnő'!H9+'Mezőőr-Vnő'!L9+'Mezőőr-Vnő'!P9+'Mozg.k-Csana-Sz.étk'!D9+'Mozg.k-Csana-Sz.étk'!H9+'Mozg.k-Csana-Sz.étk'!L9+'Mozg.k-Csana-Sz.étk'!P9+'Közh.f-Könyvtár'!D9+'Közh.f-Könyvtár'!H9+'Közh.f-Könyvtár'!L9+'Közh.f-Könyvtár'!P9+'Művh-Temető'!D9+'Művh-Temető'!H9+'Művh-Temető'!L9+'Óvoda-konyha'!D9+'Óvoda-konyha'!H9</f>
        <v>24350</v>
      </c>
      <c r="E9" s="25">
        <f>Hivatal!E9+Hivatal!I9+Hivatal!M9+Hivatal!Q9+Áll.tám!E9+Áll.tám!I9+Áll.tám!M9+Áll.tám!Q9+'Mezőőr-Vnő'!E9+'Mezőőr-Vnő'!I9+'Mezőőr-Vnő'!M9+'Mezőőr-Vnő'!Q9+'Mozg.k-Csana-Sz.étk'!E9+'Mozg.k-Csana-Sz.étk'!I9+'Mozg.k-Csana-Sz.étk'!M9+'Mozg.k-Csana-Sz.étk'!Q9+'Közh.f-Könyvtár'!E9+'Közh.f-Könyvtár'!I9+'Közh.f-Könyvtár'!M9+'Közh.f-Könyvtár'!Q9+'Művh-Temető'!E9+'Művh-Temető'!I9+'Művh-Temető'!M9+'Óvoda-konyha'!E9+'Óvoda-konyha'!I9</f>
        <v>7026</v>
      </c>
      <c r="F9" s="109">
        <f t="shared" si="0"/>
        <v>0.28854209445585216</v>
      </c>
      <c r="G9" s="11"/>
      <c r="H9" s="4"/>
    </row>
    <row r="10" spans="1:8" ht="18.75" customHeight="1">
      <c r="A10" s="35" t="s">
        <v>4</v>
      </c>
      <c r="B10" s="5" t="s">
        <v>36</v>
      </c>
      <c r="C10" s="25">
        <f>Hivatal!C10+Hivatal!G10+Hivatal!K10+Hivatal!O10+Áll.tám!C10+Áll.tám!G10+Áll.tám!K10+Áll.tám!O10+'Mezőőr-Vnő'!C10+'Mezőőr-Vnő'!G10+'Mezőőr-Vnő'!K10+'Mezőőr-Vnő'!O10+'Mozg.k-Csana-Sz.étk'!C10+'Mozg.k-Csana-Sz.étk'!G10+'Mozg.k-Csana-Sz.étk'!K10+'Mozg.k-Csana-Sz.étk'!O10+'Közh.f-Könyvtár'!C10+'Közh.f-Könyvtár'!G10+'Közh.f-Könyvtár'!K10+'Közh.f-Könyvtár'!O10+'Művh-Temető'!C10+'Művh-Temető'!G10+'Művh-Temető'!K10+'Óvoda-konyha'!C10+'Óvoda-konyha'!G10</f>
        <v>130</v>
      </c>
      <c r="D10" s="25">
        <f>Hivatal!D10+Hivatal!H10+Hivatal!L10+Hivatal!P10+Áll.tám!D10+Áll.tám!H10+Áll.tám!L10+Áll.tám!P10+'Mezőőr-Vnő'!D10+'Mezőőr-Vnő'!H10+'Mezőőr-Vnő'!L10+'Mezőőr-Vnő'!P10+'Mozg.k-Csana-Sz.étk'!D10+'Mozg.k-Csana-Sz.étk'!H10+'Mozg.k-Csana-Sz.étk'!L10+'Mozg.k-Csana-Sz.étk'!P10+'Közh.f-Könyvtár'!D10+'Közh.f-Könyvtár'!H10+'Közh.f-Könyvtár'!L10+'Közh.f-Könyvtár'!P10+'Művh-Temető'!D10+'Művh-Temető'!H10+'Művh-Temető'!L10+'Óvoda-konyha'!D10+'Óvoda-konyha'!H10</f>
        <v>435</v>
      </c>
      <c r="E10" s="25">
        <f>Hivatal!E10+Hivatal!I10+Hivatal!M10+Hivatal!Q10+Áll.tám!E10+Áll.tám!I10+Áll.tám!M10+Áll.tám!Q10+'Mezőőr-Vnő'!E10+'Mezőőr-Vnő'!I10+'Mezőőr-Vnő'!M10+'Mezőőr-Vnő'!Q10+'Mozg.k-Csana-Sz.étk'!E10+'Mozg.k-Csana-Sz.étk'!I10+'Mozg.k-Csana-Sz.étk'!M10+'Mozg.k-Csana-Sz.étk'!Q10+'Közh.f-Könyvtár'!E10+'Közh.f-Könyvtár'!I10+'Közh.f-Könyvtár'!M10+'Közh.f-Könyvtár'!Q10+'Művh-Temető'!E10+'Művh-Temető'!I10+'Művh-Temető'!M10+'Óvoda-konyha'!E10+'Óvoda-konyha'!I10</f>
        <v>865</v>
      </c>
      <c r="F10" s="109">
        <f t="shared" si="0"/>
        <v>1.9885057471264367</v>
      </c>
      <c r="G10" s="11"/>
      <c r="H10" s="4"/>
    </row>
    <row r="11" spans="1:8" ht="18.75" customHeight="1">
      <c r="A11" s="36" t="s">
        <v>5</v>
      </c>
      <c r="B11" s="6" t="s">
        <v>37</v>
      </c>
      <c r="C11" s="25">
        <f>Hivatal!C11+Hivatal!G11+Hivatal!K11+Hivatal!O11+Áll.tám!C11+Áll.tám!G11+Áll.tám!K11+Áll.tám!O11+'Mezőőr-Vnő'!C11+'Mezőőr-Vnő'!G11+'Mezőőr-Vnő'!K11+'Mezőőr-Vnő'!O11+'Mozg.k-Csana-Sz.étk'!C11+'Mozg.k-Csana-Sz.étk'!G11+'Mozg.k-Csana-Sz.étk'!K11+'Mozg.k-Csana-Sz.étk'!O11+'Közh.f-Könyvtár'!C11+'Közh.f-Könyvtár'!G11+'Közh.f-Könyvtár'!K11+'Közh.f-Könyvtár'!O11+'Művh-Temető'!C11+'Művh-Temető'!G11+'Művh-Temető'!K11+'Óvoda-konyha'!C11+'Óvoda-konyha'!G11</f>
        <v>0</v>
      </c>
      <c r="D11" s="25">
        <f>Hivatal!D11+Hivatal!H11+Hivatal!L11+Hivatal!P11+Áll.tám!D11+Áll.tám!H11+Áll.tám!L11+Áll.tám!P11+'Mezőőr-Vnő'!D11+'Mezőőr-Vnő'!H11+'Mezőőr-Vnő'!L11+'Mezőőr-Vnő'!P11+'Mozg.k-Csana-Sz.étk'!D11+'Mozg.k-Csana-Sz.étk'!H11+'Mozg.k-Csana-Sz.étk'!L11+'Mozg.k-Csana-Sz.étk'!P11+'Közh.f-Könyvtár'!D11+'Közh.f-Könyvtár'!H11+'Közh.f-Könyvtár'!L11+'Közh.f-Könyvtár'!P11+'Művh-Temető'!D11+'Művh-Temető'!H11+'Művh-Temető'!L11+'Óvoda-konyha'!D11+'Óvoda-konyha'!H11</f>
        <v>0</v>
      </c>
      <c r="E11" s="25">
        <f>Hivatal!E11+Hivatal!I11+Hivatal!M11+Hivatal!Q11+Áll.tám!E11+Áll.tám!I11+Áll.tám!M11+Áll.tám!Q11+'Mezőőr-Vnő'!E11+'Mezőőr-Vnő'!I11+'Mezőőr-Vnő'!M11+'Mezőőr-Vnő'!Q11+'Mozg.k-Csana-Sz.étk'!E11+'Mozg.k-Csana-Sz.étk'!I11+'Mozg.k-Csana-Sz.étk'!M11+'Mozg.k-Csana-Sz.étk'!Q11+'Közh.f-Könyvtár'!E11+'Közh.f-Könyvtár'!I11+'Közh.f-Könyvtár'!M11+'Közh.f-Könyvtár'!Q11+'Művh-Temető'!E11+'Művh-Temető'!I11+'Művh-Temető'!M11+'Óvoda-konyha'!E11+'Óvoda-konyha'!I11</f>
        <v>0</v>
      </c>
      <c r="F11" s="109" t="e">
        <f t="shared" si="0"/>
        <v>#DIV/0!</v>
      </c>
      <c r="G11" s="11"/>
      <c r="H11" s="4"/>
    </row>
    <row r="12" spans="1:8" s="10" customFormat="1" ht="18.75" customHeight="1">
      <c r="A12" s="35" t="s">
        <v>6</v>
      </c>
      <c r="B12" s="8" t="s">
        <v>31</v>
      </c>
      <c r="C12" s="25">
        <f>Hivatal!C12+Hivatal!G12+Hivatal!K12+Hivatal!O12+Áll.tám!C12+Áll.tám!G12+Áll.tám!K12+Áll.tám!O12+'Mezőőr-Vnő'!C12+'Mezőőr-Vnő'!G12+'Mezőőr-Vnő'!K12+'Mezőőr-Vnő'!O12+'Mozg.k-Csana-Sz.étk'!C12+'Mozg.k-Csana-Sz.étk'!G12+'Mozg.k-Csana-Sz.étk'!K12+'Mozg.k-Csana-Sz.étk'!O12+'Közh.f-Könyvtár'!C12+'Közh.f-Könyvtár'!G12+'Közh.f-Könyvtár'!K12+'Közh.f-Könyvtár'!O12+'Művh-Temető'!C12+'Művh-Temető'!G12+'Művh-Temető'!K12+'Óvoda-konyha'!C12+'Óvoda-konyha'!G12</f>
        <v>353419</v>
      </c>
      <c r="D12" s="25">
        <f>Hivatal!D12+Hivatal!H12+Hivatal!L12+Hivatal!P12+Áll.tám!D12+Áll.tám!H12+Áll.tám!L12+Áll.tám!P12+'Mezőőr-Vnő'!D12+'Mezőőr-Vnő'!H12+'Mezőőr-Vnő'!L12+'Mezőőr-Vnő'!P12+'Mozg.k-Csana-Sz.étk'!D12+'Mozg.k-Csana-Sz.étk'!H12+'Mozg.k-Csana-Sz.étk'!L12+'Mozg.k-Csana-Sz.étk'!P12+'Közh.f-Könyvtár'!D12+'Közh.f-Könyvtár'!H12+'Közh.f-Könyvtár'!L12+'Közh.f-Könyvtár'!P12+'Művh-Temető'!D12+'Művh-Temető'!H12+'Művh-Temető'!L12+'Óvoda-konyha'!D12+'Óvoda-konyha'!H12</f>
        <v>85393</v>
      </c>
      <c r="E12" s="25">
        <f>Hivatal!E12+Hivatal!I12+Hivatal!M12+Hivatal!Q12+Áll.tám!E12+Áll.tám!I12+Áll.tám!M12+Áll.tám!Q12+'Mezőőr-Vnő'!E12+'Mezőőr-Vnő'!I12+'Mezőőr-Vnő'!M12+'Mezőőr-Vnő'!Q12+'Mozg.k-Csana-Sz.étk'!E12+'Mozg.k-Csana-Sz.étk'!I12+'Mozg.k-Csana-Sz.étk'!M12+'Mozg.k-Csana-Sz.étk'!Q12+'Közh.f-Könyvtár'!E12+'Közh.f-Könyvtár'!I12+'Közh.f-Könyvtár'!M12+'Közh.f-Könyvtár'!Q12+'Művh-Temető'!E12+'Művh-Temető'!I12+'Művh-Temető'!M12+'Óvoda-konyha'!E12+'Óvoda-konyha'!I12</f>
        <v>68685</v>
      </c>
      <c r="F12" s="109">
        <f t="shared" si="0"/>
        <v>0.80433993418664296</v>
      </c>
      <c r="G12" s="11"/>
      <c r="H12" s="23"/>
    </row>
    <row r="13" spans="1:8" ht="18.75" customHeight="1">
      <c r="A13" s="36" t="s">
        <v>7</v>
      </c>
      <c r="B13" s="6" t="s">
        <v>38</v>
      </c>
      <c r="C13" s="25">
        <f>Hivatal!C13+Hivatal!G13+Hivatal!K13+Hivatal!O13+Áll.tám!C13+Áll.tám!G13+Áll.tám!K13+Áll.tám!O13+'Mezőőr-Vnő'!C13+'Mezőőr-Vnő'!G13+'Mezőőr-Vnő'!K13+'Mezőőr-Vnő'!O13+'Mozg.k-Csana-Sz.étk'!C13+'Mozg.k-Csana-Sz.étk'!G13+'Mozg.k-Csana-Sz.étk'!K13+'Mozg.k-Csana-Sz.étk'!O13+'Közh.f-Könyvtár'!C13+'Közh.f-Könyvtár'!G13+'Közh.f-Könyvtár'!K13+'Közh.f-Könyvtár'!O13+'Művh-Temető'!C13+'Művh-Temető'!G13+'Művh-Temető'!K13+'Óvoda-konyha'!C13+'Óvoda-konyha'!G13</f>
        <v>30000</v>
      </c>
      <c r="D13" s="25">
        <f>Hivatal!D13+Hivatal!H13+Hivatal!L13+Hivatal!P13+Áll.tám!D13+Áll.tám!H13+Áll.tám!L13+Áll.tám!P13+'Mezőőr-Vnő'!D13+'Mezőőr-Vnő'!H13+'Mezőőr-Vnő'!L13+'Mezőőr-Vnő'!P13+'Mozg.k-Csana-Sz.étk'!D13+'Mozg.k-Csana-Sz.étk'!H13+'Mozg.k-Csana-Sz.étk'!L13+'Mozg.k-Csana-Sz.étk'!P13+'Közh.f-Könyvtár'!D13+'Közh.f-Könyvtár'!H13+'Közh.f-Könyvtár'!L13+'Közh.f-Könyvtár'!P13+'Művh-Temető'!D13+'Művh-Temető'!H13+'Művh-Temető'!L13+'Óvoda-konyha'!D13+'Óvoda-konyha'!H13</f>
        <v>30000</v>
      </c>
      <c r="E13" s="25">
        <f>Hivatal!E13+Hivatal!I13+Hivatal!M13+Hivatal!Q13+Áll.tám!E13+Áll.tám!I13+Áll.tám!M13+Áll.tám!Q13+'Mezőőr-Vnő'!E13+'Mezőőr-Vnő'!I13+'Mezőőr-Vnő'!M13+'Mezőőr-Vnő'!Q13+'Mozg.k-Csana-Sz.étk'!E13+'Mozg.k-Csana-Sz.étk'!I13+'Mozg.k-Csana-Sz.étk'!M13+'Mozg.k-Csana-Sz.étk'!Q13+'Közh.f-Könyvtár'!E13+'Közh.f-Könyvtár'!I13+'Közh.f-Könyvtár'!M13+'Közh.f-Könyvtár'!Q13+'Művh-Temető'!E13+'Művh-Temető'!I13+'Művh-Temető'!M13+'Óvoda-konyha'!E13+'Óvoda-konyha'!I13</f>
        <v>15071</v>
      </c>
      <c r="F13" s="109">
        <f t="shared" si="0"/>
        <v>0.50236666666666663</v>
      </c>
      <c r="G13" s="11"/>
      <c r="H13" s="4"/>
    </row>
    <row r="14" spans="1:8" ht="18.75" customHeight="1">
      <c r="A14" s="35" t="s">
        <v>8</v>
      </c>
      <c r="B14" s="6" t="s">
        <v>39</v>
      </c>
      <c r="C14" s="25">
        <f>Hivatal!C14+Hivatal!G14+Hivatal!K14+Hivatal!O14+Áll.tám!C14+Áll.tám!G14+Áll.tám!K14+Áll.tám!O14+'Mezőőr-Vnő'!C14+'Mezőőr-Vnő'!G14+'Mezőőr-Vnő'!K14+'Mezőőr-Vnő'!O14+'Mozg.k-Csana-Sz.étk'!C14+'Mozg.k-Csana-Sz.étk'!G14+'Mozg.k-Csana-Sz.étk'!K14+'Mozg.k-Csana-Sz.étk'!O14+'Közh.f-Könyvtár'!C14+'Közh.f-Könyvtár'!G14+'Közh.f-Könyvtár'!K14+'Közh.f-Könyvtár'!O14+'Művh-Temető'!C14+'Művh-Temető'!G14+'Művh-Temető'!K14+'Óvoda-konyha'!C14+'Óvoda-konyha'!G14</f>
        <v>55393</v>
      </c>
      <c r="D14" s="25">
        <f>Hivatal!D14+Hivatal!H14+Hivatal!L14+Hivatal!P14+Áll.tám!D14+Áll.tám!H14+Áll.tám!L14+Áll.tám!P14+'Mezőőr-Vnő'!D14+'Mezőőr-Vnő'!H14+'Mezőőr-Vnő'!L14+'Mezőőr-Vnő'!P14+'Mozg.k-Csana-Sz.étk'!D14+'Mozg.k-Csana-Sz.étk'!H14+'Mozg.k-Csana-Sz.étk'!L14+'Mozg.k-Csana-Sz.étk'!P14+'Közh.f-Könyvtár'!D14+'Közh.f-Könyvtár'!H14+'Közh.f-Könyvtár'!L14+'Közh.f-Könyvtár'!P14+'Művh-Temető'!D14+'Művh-Temető'!H14+'Művh-Temető'!L14+'Óvoda-konyha'!D14+'Óvoda-konyha'!H14</f>
        <v>55393</v>
      </c>
      <c r="E14" s="25">
        <f>Hivatal!E14+Hivatal!I14+Hivatal!M14+Hivatal!Q14+Áll.tám!E14+Áll.tám!I14+Áll.tám!M14+Áll.tám!Q14+'Mezőőr-Vnő'!E14+'Mezőőr-Vnő'!I14+'Mezőőr-Vnő'!M14+'Mezőőr-Vnő'!Q14+'Mozg.k-Csana-Sz.étk'!E14+'Mozg.k-Csana-Sz.étk'!I14+'Mozg.k-Csana-Sz.étk'!M14+'Mozg.k-Csana-Sz.étk'!Q14+'Közh.f-Könyvtár'!E14+'Közh.f-Könyvtár'!I14+'Közh.f-Könyvtár'!M14+'Közh.f-Könyvtár'!Q14+'Művh-Temető'!E14+'Művh-Temető'!I14+'Művh-Temető'!M14+'Óvoda-konyha'!E14+'Óvoda-konyha'!I14</f>
        <v>53614</v>
      </c>
      <c r="F14" s="109">
        <f t="shared" si="0"/>
        <v>0.96788402866788226</v>
      </c>
      <c r="G14" s="11"/>
      <c r="H14" s="4"/>
    </row>
    <row r="15" spans="1:8" ht="18.75" customHeight="1">
      <c r="A15" s="36" t="s">
        <v>9</v>
      </c>
      <c r="B15" s="6" t="s">
        <v>51</v>
      </c>
      <c r="C15" s="25">
        <f>Hivatal!C15+Hivatal!G15+Hivatal!K15+Hivatal!O15+Áll.tám!C15+Áll.tám!G15+Áll.tám!K15+Áll.tám!O15+'Mezőőr-Vnő'!C15+'Mezőőr-Vnő'!G15+'Mezőőr-Vnő'!K15+'Mezőőr-Vnő'!O15+'Mozg.k-Csana-Sz.étk'!C15+'Mozg.k-Csana-Sz.étk'!G15+'Mozg.k-Csana-Sz.étk'!K15+'Mozg.k-Csana-Sz.étk'!O15+'Közh.f-Könyvtár'!C15+'Közh.f-Könyvtár'!G15+'Közh.f-Könyvtár'!K15+'Közh.f-Könyvtár'!O15+'Művh-Temető'!C15+'Művh-Temető'!G15+'Művh-Temető'!K15+'Óvoda-konyha'!C15+'Óvoda-konyha'!G15</f>
        <v>268026</v>
      </c>
      <c r="D15" s="25">
        <f>Hivatal!D15+Hivatal!H15+Hivatal!L15+Hivatal!P15+Áll.tám!D15+Áll.tám!H15+Áll.tám!L15+Áll.tám!P15+'Mezőőr-Vnő'!D15+'Mezőőr-Vnő'!H15+'Mezőőr-Vnő'!L15+'Mezőőr-Vnő'!P15+'Mozg.k-Csana-Sz.étk'!D15+'Mozg.k-Csana-Sz.étk'!H15+'Mozg.k-Csana-Sz.étk'!L15+'Mozg.k-Csana-Sz.étk'!P15+'Közh.f-Könyvtár'!D15+'Közh.f-Könyvtár'!H15+'Közh.f-Könyvtár'!L15+'Közh.f-Könyvtár'!P15+'Művh-Temető'!D15+'Művh-Temető'!H15+'Művh-Temető'!L15+'Óvoda-konyha'!D15+'Óvoda-konyha'!H15</f>
        <v>0</v>
      </c>
      <c r="E15" s="25">
        <v>0</v>
      </c>
      <c r="F15" s="109"/>
      <c r="G15" s="11"/>
      <c r="H15" s="4"/>
    </row>
    <row r="16" spans="1:8" ht="18.75" customHeight="1">
      <c r="A16" s="35" t="s">
        <v>10</v>
      </c>
      <c r="B16" s="8" t="s">
        <v>32</v>
      </c>
      <c r="C16" s="25">
        <f>Hivatal!C16+Hivatal!G16+Hivatal!K16+Hivatal!O16+Áll.tám!C16+Áll.tám!G16+Áll.tám!K16+Áll.tám!O16+'Mezőőr-Vnő'!C16+'Mezőőr-Vnő'!G16+'Mezőőr-Vnő'!K16+'Mezőőr-Vnő'!O16+'Mozg.k-Csana-Sz.étk'!C16+'Mozg.k-Csana-Sz.étk'!G16+'Mozg.k-Csana-Sz.étk'!K16+'Mozg.k-Csana-Sz.étk'!O16+'Közh.f-Könyvtár'!C16+'Közh.f-Könyvtár'!G16+'Közh.f-Könyvtár'!K16+'Közh.f-Könyvtár'!O16+'Művh-Temető'!C16+'Művh-Temető'!G16+'Művh-Temető'!K16+'Óvoda-konyha'!C16+'Óvoda-konyha'!G16</f>
        <v>9916</v>
      </c>
      <c r="D16" s="25">
        <f>Hivatal!D16+Hivatal!H16+Hivatal!L16+Hivatal!P16+Áll.tám!D16+Áll.tám!H16+Áll.tám!L16+Áll.tám!P16+'Mezőőr-Vnő'!D16+'Mezőőr-Vnő'!H16+'Mezőőr-Vnő'!L16+'Mezőőr-Vnő'!P16+'Mozg.k-Csana-Sz.étk'!D16+'Mozg.k-Csana-Sz.étk'!H16+'Mozg.k-Csana-Sz.étk'!L16+'Mozg.k-Csana-Sz.étk'!P16+'Közh.f-Könyvtár'!D16+'Közh.f-Könyvtár'!H16+'Közh.f-Könyvtár'!L16+'Közh.f-Könyvtár'!P16+'Művh-Temető'!D16+'Művh-Temető'!H16+'Művh-Temető'!L16+'Óvoda-konyha'!D16+'Óvoda-konyha'!H16</f>
        <v>11744</v>
      </c>
      <c r="E16" s="25">
        <f>Hivatal!E16+Hivatal!I16+Hivatal!M16+Hivatal!Q16+Áll.tám!E16+Áll.tám!I16+Áll.tám!M16+Áll.tám!Q16+'Mezőőr-Vnő'!E16+'Mezőőr-Vnő'!I16+'Mezőőr-Vnő'!M16+'Mezőőr-Vnő'!Q16+'Mozg.k-Csana-Sz.étk'!E16+'Mozg.k-Csana-Sz.étk'!I16+'Mozg.k-Csana-Sz.étk'!M16+'Mozg.k-Csana-Sz.étk'!Q16+'Közh.f-Könyvtár'!E16+'Közh.f-Könyvtár'!I16+'Közh.f-Könyvtár'!M16+'Közh.f-Könyvtár'!Q16+'Művh-Temető'!E16+'Művh-Temető'!I16+'Művh-Temető'!M16+'Óvoda-konyha'!E16+'Óvoda-konyha'!I16</f>
        <v>10309</v>
      </c>
      <c r="F16" s="109">
        <f t="shared" si="0"/>
        <v>0.8778099455040872</v>
      </c>
      <c r="G16" s="11"/>
      <c r="H16" s="4"/>
    </row>
    <row r="17" spans="1:8" ht="18.75" customHeight="1">
      <c r="A17" s="36" t="s">
        <v>11</v>
      </c>
      <c r="B17" s="6" t="s">
        <v>40</v>
      </c>
      <c r="C17" s="25">
        <f>Hivatal!C17+Hivatal!G17+Hivatal!K17+Hivatal!O17+Áll.tám!C17+Áll.tám!G17+Áll.tám!K17+Áll.tám!O17+'Mezőőr-Vnő'!C17+'Mezőőr-Vnő'!G17+'Mezőőr-Vnő'!K17+'Mezőőr-Vnő'!O17+'Mozg.k-Csana-Sz.étk'!C17+'Mozg.k-Csana-Sz.étk'!G17+'Mozg.k-Csana-Sz.étk'!K17+'Mozg.k-Csana-Sz.étk'!O17+'Közh.f-Könyvtár'!C17+'Közh.f-Könyvtár'!G17+'Közh.f-Könyvtár'!K17+'Közh.f-Könyvtár'!O17+'Művh-Temető'!C17+'Művh-Temető'!G17+'Művh-Temető'!K17+'Óvoda-konyha'!C17+'Óvoda-konyha'!G17</f>
        <v>0</v>
      </c>
      <c r="D17" s="25">
        <f>Hivatal!D17+Hivatal!H17+Hivatal!L17+Hivatal!P17+Áll.tám!D17+Áll.tám!H17+Áll.tám!L17+Áll.tám!P17+'Mezőőr-Vnő'!D17+'Mezőőr-Vnő'!H17+'Mezőőr-Vnő'!L17+'Mezőőr-Vnő'!P17+'Mozg.k-Csana-Sz.étk'!D17+'Mozg.k-Csana-Sz.étk'!H17+'Mozg.k-Csana-Sz.étk'!L17+'Mozg.k-Csana-Sz.étk'!P17+'Közh.f-Könyvtár'!D17+'Közh.f-Könyvtár'!H17+'Közh.f-Könyvtár'!L17+'Közh.f-Könyvtár'!P17+'Művh-Temető'!D17+'Művh-Temető'!H17+'Művh-Temető'!L17+'Óvoda-konyha'!D17+'Óvoda-konyha'!H17</f>
        <v>881</v>
      </c>
      <c r="E17" s="25">
        <f>Hivatal!E17+Hivatal!I17+Hivatal!M17+Hivatal!Q17+Áll.tám!E17+Áll.tám!I17+Áll.tám!M17+Áll.tám!Q17+'Mezőőr-Vnő'!E17+'Mezőőr-Vnő'!I17+'Mezőőr-Vnő'!M17+'Mezőőr-Vnő'!Q17+'Mozg.k-Csana-Sz.étk'!E17+'Mozg.k-Csana-Sz.étk'!I17+'Mozg.k-Csana-Sz.étk'!M17+'Mozg.k-Csana-Sz.étk'!Q17+'Közh.f-Könyvtár'!E17+'Közh.f-Könyvtár'!I17+'Közh.f-Könyvtár'!M17+'Közh.f-Könyvtár'!Q17+'Művh-Temető'!E17+'Művh-Temető'!I17+'Művh-Temető'!M17+'Óvoda-konyha'!E17+'Óvoda-konyha'!I17</f>
        <v>881</v>
      </c>
      <c r="F17" s="109">
        <f t="shared" si="0"/>
        <v>1</v>
      </c>
      <c r="G17" s="11"/>
      <c r="H17" s="4"/>
    </row>
    <row r="18" spans="1:8" ht="18.75" customHeight="1">
      <c r="A18" s="35" t="s">
        <v>12</v>
      </c>
      <c r="B18" s="6" t="s">
        <v>52</v>
      </c>
      <c r="C18" s="25">
        <f>Hivatal!C18+Hivatal!G18+Hivatal!K18+Hivatal!O18+Áll.tám!C18+Áll.tám!G18+Áll.tám!K18+Áll.tám!O18+'Mezőőr-Vnő'!C18+'Mezőőr-Vnő'!G18+'Mezőőr-Vnő'!K18+'Mezőőr-Vnő'!O18+'Mozg.k-Csana-Sz.étk'!C18+'Mozg.k-Csana-Sz.étk'!G18+'Mozg.k-Csana-Sz.étk'!K18+'Mozg.k-Csana-Sz.étk'!O18+'Közh.f-Könyvtár'!C18+'Közh.f-Könyvtár'!G18+'Közh.f-Könyvtár'!K18+'Közh.f-Könyvtár'!O18+'Művh-Temető'!C18+'Művh-Temető'!G18+'Művh-Temető'!K18+'Óvoda-konyha'!C18+'Óvoda-konyha'!G18</f>
        <v>9916</v>
      </c>
      <c r="D18" s="25">
        <f>Hivatal!D18+Hivatal!H18+Hivatal!L18+Hivatal!P18+Áll.tám!D18+Áll.tám!H18+Áll.tám!L18+Áll.tám!P18+'Mezőőr-Vnő'!D18+'Mezőőr-Vnő'!H18+'Mezőőr-Vnő'!L18+'Mezőőr-Vnő'!P18+'Mozg.k-Csana-Sz.étk'!D18+'Mozg.k-Csana-Sz.étk'!H18+'Mozg.k-Csana-Sz.étk'!L18+'Mozg.k-Csana-Sz.étk'!P18+'Közh.f-Könyvtár'!D18+'Közh.f-Könyvtár'!H18+'Közh.f-Könyvtár'!L18+'Közh.f-Könyvtár'!P18+'Művh-Temető'!D18+'Művh-Temető'!H18+'Művh-Temető'!L18+'Óvoda-konyha'!D18+'Óvoda-konyha'!H18</f>
        <v>10863</v>
      </c>
      <c r="E18" s="25">
        <f>Hivatal!E18+Hivatal!I18+Hivatal!M18+Hivatal!Q18+Áll.tám!E18+Áll.tám!I18+Áll.tám!M18+Áll.tám!Q18+'Mezőőr-Vnő'!E18+'Mezőőr-Vnő'!I18+'Mezőőr-Vnő'!M18+'Mezőőr-Vnő'!Q18+'Mozg.k-Csana-Sz.étk'!E18+'Mozg.k-Csana-Sz.étk'!I18+'Mozg.k-Csana-Sz.étk'!M18+'Mozg.k-Csana-Sz.étk'!Q18+'Közh.f-Könyvtár'!E18+'Közh.f-Könyvtár'!I18+'Közh.f-Könyvtár'!M18+'Közh.f-Könyvtár'!Q18+'Művh-Temető'!E18+'Művh-Temető'!I18+'Művh-Temető'!M18+'Óvoda-konyha'!E18+'Óvoda-konyha'!I18</f>
        <v>9428</v>
      </c>
      <c r="F18" s="109">
        <f t="shared" si="0"/>
        <v>0.86790021172788367</v>
      </c>
      <c r="G18" s="11"/>
      <c r="H18" s="4"/>
    </row>
    <row r="19" spans="1:8" ht="18.75" customHeight="1">
      <c r="A19" s="36" t="s">
        <v>13</v>
      </c>
      <c r="B19" s="6" t="s">
        <v>41</v>
      </c>
      <c r="C19" s="25">
        <f>Hivatal!C19+Hivatal!G19+Hivatal!K19+Hivatal!O19+Áll.tám!C19+Áll.tám!G19+Áll.tám!K19+Áll.tám!O19+'Mezőőr-Vnő'!C19+'Mezőőr-Vnő'!G19+'Mezőőr-Vnő'!K19+'Mezőőr-Vnő'!O19+'Mozg.k-Csana-Sz.étk'!C19+'Mozg.k-Csana-Sz.étk'!G19+'Mozg.k-Csana-Sz.étk'!K19+'Mozg.k-Csana-Sz.étk'!O19+'Közh.f-Könyvtár'!C19+'Közh.f-Könyvtár'!G19+'Közh.f-Könyvtár'!K19+'Közh.f-Könyvtár'!O19+'Művh-Temető'!C19+'Művh-Temető'!G19+'Művh-Temető'!K19+'Óvoda-konyha'!C19+'Óvoda-konyha'!G19</f>
        <v>0</v>
      </c>
      <c r="D19" s="25">
        <f>Hivatal!D19+Hivatal!H19+Hivatal!L19+Hivatal!P19+Áll.tám!D19+Áll.tám!H19+Áll.tám!L19+Áll.tám!P19+'Mezőőr-Vnő'!D19+'Mezőőr-Vnő'!H19+'Mezőőr-Vnő'!L19+'Mezőőr-Vnő'!P19+'Mozg.k-Csana-Sz.étk'!D19+'Mozg.k-Csana-Sz.étk'!H19+'Mozg.k-Csana-Sz.étk'!L19+'Mozg.k-Csana-Sz.étk'!P19+'Közh.f-Könyvtár'!D19+'Közh.f-Könyvtár'!H19+'Közh.f-Könyvtár'!L19+'Közh.f-Könyvtár'!P19+'Művh-Temető'!D19+'Művh-Temető'!H19+'Művh-Temető'!L19+'Óvoda-konyha'!D19+'Óvoda-konyha'!H19</f>
        <v>0</v>
      </c>
      <c r="E19" s="25">
        <f>Hivatal!E19+Hivatal!I19+Hivatal!M19+Hivatal!Q19+Áll.tám!E19+Áll.tám!I19+Áll.tám!M19+Áll.tám!Q19+'Mezőőr-Vnő'!E19+'Mezőőr-Vnő'!I19+'Mezőőr-Vnő'!M19+'Mezőőr-Vnő'!Q19+'Mozg.k-Csana-Sz.étk'!E19+'Mozg.k-Csana-Sz.étk'!I19+'Mozg.k-Csana-Sz.étk'!M19+'Mozg.k-Csana-Sz.étk'!Q19+'Közh.f-Könyvtár'!E19+'Közh.f-Könyvtár'!I19+'Közh.f-Könyvtár'!M19+'Közh.f-Könyvtár'!Q19+'Művh-Temető'!E19+'Művh-Temető'!I19+'Művh-Temető'!M19+'Óvoda-konyha'!E19+'Óvoda-konyha'!I19</f>
        <v>0</v>
      </c>
      <c r="F19" s="109" t="e">
        <f t="shared" si="0"/>
        <v>#DIV/0!</v>
      </c>
      <c r="G19" s="11"/>
      <c r="H19" s="4"/>
    </row>
    <row r="20" spans="1:8" s="10" customFormat="1" ht="18.75" customHeight="1">
      <c r="A20" s="35" t="s">
        <v>14</v>
      </c>
      <c r="B20" s="8" t="s">
        <v>42</v>
      </c>
      <c r="C20" s="25">
        <f>Hivatal!C20+Hivatal!G20+Hivatal!K20+Hivatal!O20+Áll.tám!C20+Áll.tám!G20+Áll.tám!K20+Áll.tám!O20+'Mezőőr-Vnő'!C20+'Mezőőr-Vnő'!G20+'Mezőőr-Vnő'!K20+'Mezőőr-Vnő'!O20+'Mozg.k-Csana-Sz.étk'!C20+'Mozg.k-Csana-Sz.étk'!G20+'Mozg.k-Csana-Sz.étk'!K20+'Mozg.k-Csana-Sz.étk'!O20+'Közh.f-Könyvtár'!C20+'Közh.f-Könyvtár'!G20+'Közh.f-Könyvtár'!K20+'Közh.f-Könyvtár'!O20+'Művh-Temető'!C20+'Művh-Temető'!G20+'Művh-Temető'!K20+'Óvoda-konyha'!C20+'Óvoda-konyha'!G20</f>
        <v>288060</v>
      </c>
      <c r="D20" s="25">
        <f>Hivatal!D20+Hivatal!H20+Hivatal!L20+Hivatal!P20+Áll.tám!D20+Áll.tám!H20+Áll.tám!L20+Áll.tám!P20+'Mezőőr-Vnő'!D20+'Mezőőr-Vnő'!H20+'Mezőőr-Vnő'!L20+'Mezőőr-Vnő'!P20+'Mozg.k-Csana-Sz.étk'!D20+'Mozg.k-Csana-Sz.étk'!H20+'Mozg.k-Csana-Sz.étk'!L20+'Mozg.k-Csana-Sz.étk'!P20+'Közh.f-Könyvtár'!D20+'Közh.f-Könyvtár'!H20+'Közh.f-Könyvtár'!L20+'Közh.f-Könyvtár'!P20+'Művh-Temető'!D20+'Művh-Temető'!H20+'Művh-Temető'!L20+'Óvoda-konyha'!D20+'Óvoda-konyha'!H20</f>
        <v>309864</v>
      </c>
      <c r="E20" s="25">
        <f>Hivatal!E20+Hivatal!I20+Hivatal!M20+Hivatal!Q20+Áll.tám!E20+Áll.tám!I20+Áll.tám!M20+Áll.tám!Q20+'Mezőőr-Vnő'!E20+'Mezőőr-Vnő'!I20+'Mezőőr-Vnő'!M20+'Mezőőr-Vnő'!Q20+'Mozg.k-Csana-Sz.étk'!E20+'Mozg.k-Csana-Sz.étk'!I20+'Mozg.k-Csana-Sz.étk'!M20+'Mozg.k-Csana-Sz.étk'!Q20+'Közh.f-Könyvtár'!E20+'Közh.f-Könyvtár'!I20+'Közh.f-Könyvtár'!M20+'Közh.f-Könyvtár'!Q20+'Művh-Temető'!E20+'Művh-Temető'!I20+'Művh-Temető'!M20+'Óvoda-konyha'!E20+'Óvoda-konyha'!I20</f>
        <v>256960</v>
      </c>
      <c r="F20" s="109">
        <f t="shared" si="0"/>
        <v>0.82926703327911599</v>
      </c>
      <c r="G20" s="11"/>
      <c r="H20" s="23"/>
    </row>
    <row r="21" spans="1:8" ht="18.75" customHeight="1">
      <c r="A21" s="36" t="s">
        <v>15</v>
      </c>
      <c r="B21" s="6" t="s">
        <v>43</v>
      </c>
      <c r="C21" s="25">
        <f>Hivatal!C21+Hivatal!G21+Hivatal!K21+Hivatal!O21+Áll.tám!C21+Áll.tám!G21+Áll.tám!K21+Áll.tám!O21+'Mezőőr-Vnő'!C21+'Mezőőr-Vnő'!G21+'Mezőőr-Vnő'!K21+'Mezőőr-Vnő'!O21+'Mozg.k-Csana-Sz.étk'!C21+'Mozg.k-Csana-Sz.étk'!G21+'Mozg.k-Csana-Sz.étk'!K21+'Mozg.k-Csana-Sz.étk'!O21+'Közh.f-Könyvtár'!C21+'Közh.f-Könyvtár'!G21+'Közh.f-Könyvtár'!K21+'Közh.f-Könyvtár'!O21+'Művh-Temető'!C21+'Művh-Temető'!G21+'Művh-Temető'!K21+'Óvoda-konyha'!C21+'Óvoda-konyha'!G21</f>
        <v>189960</v>
      </c>
      <c r="D21" s="25">
        <f>Hivatal!D21+Hivatal!H21+Hivatal!L21+Hivatal!P21+Áll.tám!D21+Áll.tám!H21+Áll.tám!L21+Áll.tám!P21+'Mezőőr-Vnő'!D21+'Mezőőr-Vnő'!H21+'Mezőőr-Vnő'!L21+'Mezőőr-Vnő'!P21+'Mozg.k-Csana-Sz.étk'!D21+'Mozg.k-Csana-Sz.étk'!H21+'Mozg.k-Csana-Sz.étk'!L21+'Mozg.k-Csana-Sz.étk'!P21+'Közh.f-Könyvtár'!D21+'Közh.f-Könyvtár'!H21+'Közh.f-Könyvtár'!L21+'Közh.f-Könyvtár'!P21+'Művh-Temető'!D21+'Művh-Temető'!H21+'Művh-Temető'!L21+'Óvoda-konyha'!D21+'Óvoda-konyha'!H21</f>
        <v>211764</v>
      </c>
      <c r="E21" s="25">
        <f>Hivatal!E21+Hivatal!I21+Hivatal!M21+Hivatal!Q21+Áll.tám!E21+Áll.tám!I21+Áll.tám!M21+Áll.tám!Q21+'Mezőőr-Vnő'!E21+'Mezőőr-Vnő'!I21+'Mezőőr-Vnő'!M21+'Mezőőr-Vnő'!Q21+'Mozg.k-Csana-Sz.étk'!E21+'Mozg.k-Csana-Sz.étk'!I21+'Mozg.k-Csana-Sz.étk'!M21+'Mozg.k-Csana-Sz.étk'!Q21+'Közh.f-Könyvtár'!E21+'Közh.f-Könyvtár'!I21+'Közh.f-Könyvtár'!M21+'Közh.f-Könyvtár'!Q21+'Művh-Temető'!E21+'Művh-Temető'!I21+'Művh-Temető'!M21+'Óvoda-konyha'!E21+'Óvoda-konyha'!I21</f>
        <v>165940</v>
      </c>
      <c r="F21" s="109">
        <f t="shared" si="0"/>
        <v>0.78360816758278085</v>
      </c>
      <c r="G21" s="11"/>
      <c r="H21" s="4"/>
    </row>
    <row r="22" spans="1:8" s="10" customFormat="1" ht="18.75" customHeight="1">
      <c r="A22" s="35" t="s">
        <v>16</v>
      </c>
      <c r="B22" s="6" t="s">
        <v>44</v>
      </c>
      <c r="C22" s="25">
        <f>Hivatal!C22+Hivatal!G22+Hivatal!K22+Hivatal!O22+Áll.tám!C22+Áll.tám!G22+Áll.tám!K22+Áll.tám!O22+'Mezőőr-Vnő'!C22+'Mezőőr-Vnő'!G22+'Mezőőr-Vnő'!K22+'Mezőőr-Vnő'!O22+'Mozg.k-Csana-Sz.étk'!C22+'Mozg.k-Csana-Sz.étk'!G22+'Mozg.k-Csana-Sz.étk'!K22+'Mozg.k-Csana-Sz.étk'!O22+'Közh.f-Könyvtár'!C22+'Közh.f-Könyvtár'!G22+'Közh.f-Könyvtár'!K22+'Közh.f-Könyvtár'!O22+'Művh-Temető'!C22+'Művh-Temető'!G22+'Művh-Temető'!K22+'Óvoda-konyha'!C22+'Óvoda-konyha'!G22</f>
        <v>98100</v>
      </c>
      <c r="D22" s="25">
        <f>Hivatal!D22+Hivatal!H22+Hivatal!L22+Hivatal!P22+Áll.tám!D22+Áll.tám!H22+Áll.tám!L22+Áll.tám!P22+'Mezőőr-Vnő'!D22+'Mezőőr-Vnő'!H22+'Mezőőr-Vnő'!L22+'Mezőőr-Vnő'!P22+'Mozg.k-Csana-Sz.étk'!D22+'Mozg.k-Csana-Sz.étk'!H22+'Mozg.k-Csana-Sz.étk'!L22+'Mozg.k-Csana-Sz.étk'!P22+'Közh.f-Könyvtár'!D22+'Közh.f-Könyvtár'!H22+'Közh.f-Könyvtár'!L22+'Közh.f-Könyvtár'!P22+'Művh-Temető'!D22+'Művh-Temető'!H22+'Művh-Temető'!L22+'Óvoda-konyha'!D22+'Óvoda-konyha'!H22</f>
        <v>98100</v>
      </c>
      <c r="E22" s="25">
        <f>Hivatal!E22+Hivatal!I22+Hivatal!M22+Hivatal!Q22+Áll.tám!E22+Áll.tám!I22+Áll.tám!M22+Áll.tám!Q22+'Mezőőr-Vnő'!E22+'Mezőőr-Vnő'!I22+'Mezőőr-Vnő'!M22+'Mezőőr-Vnő'!Q22+'Mozg.k-Csana-Sz.étk'!E22+'Mozg.k-Csana-Sz.étk'!I22+'Mozg.k-Csana-Sz.étk'!M22+'Mozg.k-Csana-Sz.étk'!Q22+'Közh.f-Könyvtár'!E22+'Közh.f-Könyvtár'!I22+'Közh.f-Könyvtár'!M22+'Közh.f-Könyvtár'!Q22+'Művh-Temető'!E22+'Művh-Temető'!I22+'Művh-Temető'!M22+'Óvoda-konyha'!E22+'Óvoda-konyha'!I22</f>
        <v>91020</v>
      </c>
      <c r="F22" s="109">
        <f t="shared" si="0"/>
        <v>0.92782874617736999</v>
      </c>
      <c r="G22" s="11"/>
      <c r="H22" s="23"/>
    </row>
    <row r="23" spans="1:8" ht="18.75" customHeight="1">
      <c r="A23" s="36" t="s">
        <v>17</v>
      </c>
      <c r="B23" s="8" t="s">
        <v>45</v>
      </c>
      <c r="C23" s="25">
        <f>Hivatal!C23+Hivatal!G23+Hivatal!K23+Hivatal!O23+Áll.tám!C23+Áll.tám!G23+Áll.tám!K23+Áll.tám!O23+'Mezőőr-Vnő'!C23+'Mezőőr-Vnő'!G23+'Mezőőr-Vnő'!K23+'Mezőőr-Vnő'!O23+'Mozg.k-Csana-Sz.étk'!C23+'Mozg.k-Csana-Sz.étk'!G23+'Mozg.k-Csana-Sz.étk'!K23+'Mozg.k-Csana-Sz.étk'!O23+'Közh.f-Könyvtár'!C23+'Közh.f-Könyvtár'!G23+'Közh.f-Könyvtár'!K23+'Közh.f-Könyvtár'!O23+'Művh-Temető'!C23+'Művh-Temető'!G23+'Művh-Temető'!K23+'Óvoda-konyha'!C23+'Óvoda-konyha'!G23</f>
        <v>128353</v>
      </c>
      <c r="D23" s="25">
        <f>Hivatal!D23+Hivatal!H23+Hivatal!L23+Hivatal!P23+Áll.tám!D23+Áll.tám!H23+Áll.tám!L23+Áll.tám!P23+'Mezőőr-Vnő'!D23+'Mezőőr-Vnő'!H23+'Mezőőr-Vnő'!L23+'Mezőőr-Vnő'!P23+'Mozg.k-Csana-Sz.étk'!D23+'Mozg.k-Csana-Sz.étk'!H23+'Mozg.k-Csana-Sz.étk'!L23+'Mozg.k-Csana-Sz.étk'!P23+'Közh.f-Könyvtár'!D23+'Közh.f-Könyvtár'!H23+'Közh.f-Könyvtár'!L23+'Közh.f-Könyvtár'!P23+'Művh-Temető'!D23+'Művh-Temető'!H23+'Művh-Temető'!L23+'Óvoda-konyha'!D23+'Óvoda-konyha'!H23</f>
        <v>61965</v>
      </c>
      <c r="E23" s="25">
        <f>Hivatal!E23+Hivatal!I23+Hivatal!M23+Hivatal!Q23+Áll.tám!E23+Áll.tám!I23+Áll.tám!M23+Áll.tám!Q23+'Mezőőr-Vnő'!E23+'Mezőőr-Vnő'!I23+'Mezőőr-Vnő'!M23+'Mezőőr-Vnő'!Q23+'Mozg.k-Csana-Sz.étk'!E23+'Mozg.k-Csana-Sz.étk'!I23+'Mozg.k-Csana-Sz.étk'!M23+'Mozg.k-Csana-Sz.étk'!Q23+'Közh.f-Könyvtár'!E23+'Közh.f-Könyvtár'!I23+'Közh.f-Könyvtár'!M23+'Közh.f-Könyvtár'!Q23+'Művh-Temető'!E23+'Művh-Temető'!I23+'Művh-Temető'!M23+'Óvoda-konyha'!E23+'Óvoda-konyha'!I23</f>
        <v>58560</v>
      </c>
      <c r="F23" s="109">
        <f t="shared" si="0"/>
        <v>0.94504962478818688</v>
      </c>
      <c r="G23" s="11"/>
      <c r="H23" s="4"/>
    </row>
    <row r="24" spans="1:8" ht="18.75" customHeight="1">
      <c r="A24" s="36" t="s">
        <v>18</v>
      </c>
      <c r="B24" s="6" t="s">
        <v>46</v>
      </c>
      <c r="C24" s="25">
        <f>Hivatal!C24+Hivatal!G24+Hivatal!K24+Hivatal!O24+Áll.tám!C24+Áll.tám!G24+Áll.tám!K24+Áll.tám!O24+'Mezőőr-Vnő'!C24+'Mezőőr-Vnő'!G24+'Mezőőr-Vnő'!K24+'Mezőőr-Vnő'!O24+'Mozg.k-Csana-Sz.étk'!C24+'Mozg.k-Csana-Sz.étk'!G24+'Mozg.k-Csana-Sz.étk'!K24+'Mozg.k-Csana-Sz.étk'!O24+'Közh.f-Könyvtár'!C24+'Közh.f-Könyvtár'!G24+'Közh.f-Könyvtár'!K24+'Közh.f-Könyvtár'!O24+'Művh-Temető'!C24+'Művh-Temető'!G24+'Művh-Temető'!K24+'Óvoda-konyha'!C24+'Óvoda-konyha'!G24</f>
        <v>126388</v>
      </c>
      <c r="D24" s="25">
        <f>Hivatal!D24+Hivatal!H24+Hivatal!L24+Hivatal!P24+Áll.tám!D24+Áll.tám!H24+Áll.tám!L24+Áll.tám!P24+'Mezőőr-Vnő'!D24+'Mezőőr-Vnő'!H24+'Mezőőr-Vnő'!L24+'Mezőőr-Vnő'!P24+'Mozg.k-Csana-Sz.étk'!D24+'Mozg.k-Csana-Sz.étk'!H24+'Mozg.k-Csana-Sz.étk'!L24+'Mozg.k-Csana-Sz.étk'!P24+'Közh.f-Könyvtár'!D24+'Közh.f-Könyvtár'!H24+'Közh.f-Könyvtár'!L24+'Közh.f-Könyvtár'!P24+'Művh-Temető'!D24+'Művh-Temető'!H24+'Művh-Temető'!L24+'Óvoda-konyha'!D24+'Óvoda-konyha'!H24</f>
        <v>60000</v>
      </c>
      <c r="E24" s="25">
        <f>Hivatal!E24+Hivatal!I24+Hivatal!M24+Hivatal!Q24+Áll.tám!E24+Áll.tám!I24+Áll.tám!M24+Áll.tám!Q24+'Mezőőr-Vnő'!E24+'Mezőőr-Vnő'!I24+'Mezőőr-Vnő'!M24+'Mezőőr-Vnő'!Q24+'Mozg.k-Csana-Sz.étk'!E24+'Mozg.k-Csana-Sz.étk'!I24+'Mozg.k-Csana-Sz.étk'!M24+'Mozg.k-Csana-Sz.étk'!Q24+'Közh.f-Könyvtár'!E24+'Közh.f-Könyvtár'!I24+'Közh.f-Könyvtár'!M24+'Közh.f-Könyvtár'!Q24+'Művh-Temető'!E24+'Művh-Temető'!I24+'Művh-Temető'!M24+'Óvoda-konyha'!E24+'Óvoda-konyha'!I24</f>
        <v>56950</v>
      </c>
      <c r="F24" s="109">
        <f t="shared" si="0"/>
        <v>0.94916666666666671</v>
      </c>
      <c r="G24" s="11"/>
      <c r="H24" s="4"/>
    </row>
    <row r="25" spans="1:8" ht="18.75" customHeight="1">
      <c r="A25" s="36" t="s">
        <v>19</v>
      </c>
      <c r="B25" s="6" t="s">
        <v>49</v>
      </c>
      <c r="C25" s="25">
        <f>Hivatal!C25+Hivatal!G25+Hivatal!K25+Hivatal!O25+Áll.tám!C25+Áll.tám!G25+Áll.tám!K25+Áll.tám!O25+'Mezőőr-Vnő'!C25+'Mezőőr-Vnő'!G25+'Mezőőr-Vnő'!K25+'Mezőőr-Vnő'!O25+'Mozg.k-Csana-Sz.étk'!C25+'Mozg.k-Csana-Sz.étk'!G25+'Mozg.k-Csana-Sz.étk'!K25+'Mozg.k-Csana-Sz.étk'!O25+'Közh.f-Könyvtár'!C25+'Közh.f-Könyvtár'!G25+'Közh.f-Könyvtár'!K25+'Közh.f-Könyvtár'!O25+'Művh-Temető'!C25+'Művh-Temető'!G25+'Művh-Temető'!K25+'Óvoda-konyha'!C25+'Óvoda-konyha'!G25</f>
        <v>0</v>
      </c>
      <c r="D25" s="25">
        <f>Hivatal!D25+Hivatal!H25+Hivatal!L25+Hivatal!P25+Áll.tám!D25+Áll.tám!H25+Áll.tám!L25+Áll.tám!P25+'Mezőőr-Vnő'!D25+'Mezőőr-Vnő'!H25+'Mezőőr-Vnő'!L25+'Mezőőr-Vnő'!P25+'Mozg.k-Csana-Sz.étk'!D25+'Mozg.k-Csana-Sz.étk'!H25+'Mozg.k-Csana-Sz.étk'!L25+'Mozg.k-Csana-Sz.étk'!P25+'Közh.f-Könyvtár'!D25+'Közh.f-Könyvtár'!H25+'Közh.f-Könyvtár'!L25+'Közh.f-Könyvtár'!P25+'Művh-Temető'!D25+'Művh-Temető'!H25+'Művh-Temető'!L25+'Óvoda-konyha'!D25+'Óvoda-konyha'!H25</f>
        <v>0</v>
      </c>
      <c r="E25" s="25">
        <f>Hivatal!E25+Hivatal!I25+Hivatal!M25+Hivatal!Q25+Áll.tám!E25+Áll.tám!I25+Áll.tám!M25+Áll.tám!Q25+'Mezőőr-Vnő'!E25+'Mezőőr-Vnő'!I25+'Mezőőr-Vnő'!M25+'Mezőőr-Vnő'!Q25+'Mozg.k-Csana-Sz.étk'!E25+'Mozg.k-Csana-Sz.étk'!I25+'Mozg.k-Csana-Sz.étk'!M25+'Mozg.k-Csana-Sz.étk'!Q25+'Közh.f-Könyvtár'!E25+'Közh.f-Könyvtár'!I25+'Közh.f-Könyvtár'!M25+'Közh.f-Könyvtár'!Q25+'Művh-Temető'!E25+'Művh-Temető'!I25+'Művh-Temető'!M25+'Óvoda-konyha'!E25+'Óvoda-konyha'!I25</f>
        <v>0</v>
      </c>
      <c r="F25" s="109"/>
      <c r="G25" s="11"/>
      <c r="H25" s="4"/>
    </row>
    <row r="26" spans="1:8" ht="18.75" customHeight="1">
      <c r="A26" s="36" t="s">
        <v>20</v>
      </c>
      <c r="B26" s="6" t="s">
        <v>47</v>
      </c>
      <c r="C26" s="25">
        <f>Hivatal!C26+Hivatal!G26+Hivatal!K26+Hivatal!O26+Áll.tám!C26+Áll.tám!G26+Áll.tám!K26+Áll.tám!O26+'Mezőőr-Vnő'!C26+'Mezőőr-Vnő'!G26+'Mezőőr-Vnő'!K26+'Mezőőr-Vnő'!O26+'Mozg.k-Csana-Sz.étk'!C26+'Mozg.k-Csana-Sz.étk'!G26+'Mozg.k-Csana-Sz.étk'!K26+'Mozg.k-Csana-Sz.étk'!O26+'Közh.f-Könyvtár'!C26+'Közh.f-Könyvtár'!G26+'Közh.f-Könyvtár'!K26+'Közh.f-Könyvtár'!O26+'Művh-Temető'!C26+'Művh-Temető'!G26+'Művh-Temető'!K26+'Óvoda-konyha'!C26+'Óvoda-konyha'!G26</f>
        <v>1965</v>
      </c>
      <c r="D26" s="25">
        <f>Hivatal!D26+Hivatal!H26+Hivatal!L26+Hivatal!P26+Áll.tám!D26+Áll.tám!H26+Áll.tám!L26+Áll.tám!P26+'Mezőőr-Vnő'!D26+'Mezőőr-Vnő'!H26+'Mezőőr-Vnő'!L26+'Mezőőr-Vnő'!P26+'Mozg.k-Csana-Sz.étk'!D26+'Mozg.k-Csana-Sz.étk'!H26+'Mozg.k-Csana-Sz.étk'!L26+'Mozg.k-Csana-Sz.étk'!P26+'Közh.f-Könyvtár'!D26+'Közh.f-Könyvtár'!H26+'Közh.f-Könyvtár'!L26+'Közh.f-Könyvtár'!P26+'Művh-Temető'!D26+'Művh-Temető'!H26+'Művh-Temető'!L26+'Óvoda-konyha'!D26+'Óvoda-konyha'!H26</f>
        <v>1965</v>
      </c>
      <c r="E26" s="25">
        <f>Hivatal!E26+Hivatal!I26+Hivatal!M26+Hivatal!Q26+Áll.tám!E26+Áll.tám!I26+Áll.tám!M26+Áll.tám!Q26+'Mezőőr-Vnő'!E26+'Mezőőr-Vnő'!I26+'Mezőőr-Vnő'!M26+'Mezőőr-Vnő'!Q26+'Mozg.k-Csana-Sz.étk'!E26+'Mozg.k-Csana-Sz.étk'!I26+'Mozg.k-Csana-Sz.étk'!M26+'Mozg.k-Csana-Sz.étk'!Q26+'Közh.f-Könyvtár'!E26+'Közh.f-Könyvtár'!I26+'Közh.f-Könyvtár'!M26+'Közh.f-Könyvtár'!Q26+'Művh-Temető'!E26+'Művh-Temető'!I26+'Művh-Temető'!M26+'Óvoda-konyha'!E26+'Óvoda-konyha'!I26</f>
        <v>1610</v>
      </c>
      <c r="F26" s="109">
        <f t="shared" si="0"/>
        <v>0.8193384223918575</v>
      </c>
      <c r="G26" s="11"/>
      <c r="H26" s="4"/>
    </row>
    <row r="27" spans="1:8" s="10" customFormat="1" ht="18.75" customHeight="1">
      <c r="A27" s="35" t="s">
        <v>21</v>
      </c>
      <c r="B27" s="8" t="s">
        <v>48</v>
      </c>
      <c r="C27" s="25">
        <f>Hivatal!C27+Hivatal!G27+Hivatal!K27+Hivatal!O27+Áll.tám!C27+Áll.tám!G27+Áll.tám!K27+Áll.tám!O27+'Mezőőr-Vnő'!C27+'Mezőőr-Vnő'!G27+'Mezőőr-Vnő'!K27+'Mezőőr-Vnő'!O27+'Mozg.k-Csana-Sz.étk'!C27+'Mozg.k-Csana-Sz.étk'!G27+'Mozg.k-Csana-Sz.étk'!K27+'Mozg.k-Csana-Sz.étk'!O27+'Közh.f-Könyvtár'!C27+'Közh.f-Könyvtár'!G27+'Közh.f-Könyvtár'!K27+'Közh.f-Könyvtár'!O27+'Művh-Temető'!C27+'Művh-Temető'!G27+'Művh-Temető'!K27+'Óvoda-konyha'!C27+'Óvoda-konyha'!G27</f>
        <v>832539</v>
      </c>
      <c r="D27" s="25">
        <f>Hivatal!D27+Hivatal!H27+Hivatal!L27+Hivatal!P27+Áll.tám!D27+Áll.tám!H27+Áll.tám!L27+Áll.tám!P27+'Mezőőr-Vnő'!D27+'Mezőőr-Vnő'!H27+'Mezőőr-Vnő'!L27+'Mezőőr-Vnő'!P27+'Mozg.k-Csana-Sz.étk'!D27+'Mozg.k-Csana-Sz.étk'!H27+'Mozg.k-Csana-Sz.étk'!L27+'Mozg.k-Csana-Sz.étk'!P27+'Közh.f-Könyvtár'!D27+'Közh.f-Könyvtár'!H27+'Közh.f-Könyvtár'!L27+'Közh.f-Könyvtár'!P27+'Művh-Temető'!D27+'Művh-Temető'!H27+'Művh-Temető'!L27+'Óvoda-konyha'!D27+'Óvoda-konyha'!H27</f>
        <v>523562</v>
      </c>
      <c r="E27" s="25">
        <f>Hivatal!E27+Hivatal!I27+Hivatal!M27+Hivatal!Q27+Áll.tám!E27+Áll.tám!I27+Áll.tám!M27+Áll.tám!Q27+'Mezőőr-Vnő'!E27+'Mezőőr-Vnő'!I27+'Mezőőr-Vnő'!M27+'Mezőőr-Vnő'!Q27+'Mozg.k-Csana-Sz.étk'!E27+'Mozg.k-Csana-Sz.étk'!I27+'Mozg.k-Csana-Sz.étk'!M27+'Mozg.k-Csana-Sz.étk'!Q27+'Közh.f-Könyvtár'!E27+'Közh.f-Könyvtár'!I27+'Közh.f-Könyvtár'!M27+'Közh.f-Könyvtár'!Q27+'Művh-Temető'!E27+'Művh-Temető'!I27+'Művh-Temető'!M27+'Óvoda-konyha'!E27+'Óvoda-konyha'!I27</f>
        <v>426556</v>
      </c>
      <c r="F27" s="109">
        <f t="shared" si="0"/>
        <v>0.81471917366042612</v>
      </c>
      <c r="G27" s="11"/>
      <c r="H27" s="23"/>
    </row>
    <row r="28" spans="1:8" ht="18.75" customHeight="1">
      <c r="A28" s="36" t="s">
        <v>22</v>
      </c>
      <c r="B28" s="7" t="s">
        <v>25</v>
      </c>
      <c r="C28" s="25">
        <f>Hivatal!C28+Hivatal!G28+Hivatal!K28+Hivatal!O28+Áll.tám!C28+Áll.tám!G28+Áll.tám!K28+Áll.tám!O28+'Mezőőr-Vnő'!C28+'Mezőőr-Vnő'!G28+'Mezőőr-Vnő'!K28+'Mezőőr-Vnő'!O28+'Mozg.k-Csana-Sz.étk'!C28+'Mozg.k-Csana-Sz.étk'!G28+'Mozg.k-Csana-Sz.étk'!K28+'Mozg.k-Csana-Sz.étk'!O28+'Közh.f-Könyvtár'!C28+'Közh.f-Könyvtár'!G28+'Közh.f-Könyvtár'!K28+'Közh.f-Könyvtár'!O28+'Művh-Temető'!C28+'Művh-Temető'!G28+'Művh-Temető'!K28+'Óvoda-konyha'!C28+'Óvoda-konyha'!G28</f>
        <v>0</v>
      </c>
      <c r="D28" s="25">
        <f>Hivatal!D28+Hivatal!H28+Hivatal!L28+Hivatal!P28+Áll.tám!D28+Áll.tám!H28+Áll.tám!L28+Áll.tám!P28+'Mezőőr-Vnő'!D28+'Mezőőr-Vnő'!H28+'Mezőőr-Vnő'!L28+'Mezőőr-Vnő'!P28+'Mozg.k-Csana-Sz.étk'!D28+'Mozg.k-Csana-Sz.étk'!H28+'Mozg.k-Csana-Sz.étk'!L28+'Mozg.k-Csana-Sz.étk'!P28+'Közh.f-Könyvtár'!D28+'Közh.f-Könyvtár'!H28+'Közh.f-Könyvtár'!L28+'Közh.f-Könyvtár'!P28+'Művh-Temető'!D28+'Művh-Temető'!H28+'Művh-Temető'!L28+'Óvoda-konyha'!D28+'Óvoda-konyha'!H28</f>
        <v>0</v>
      </c>
      <c r="E28" s="25">
        <f>Hivatal!E28+Hivatal!I28+Hivatal!M28+Hivatal!Q28+Áll.tám!E28+Áll.tám!I28+Áll.tám!M28+Áll.tám!Q28+'Mezőőr-Vnő'!E28+'Mezőőr-Vnő'!I28+'Mezőőr-Vnő'!M28+'Mezőőr-Vnő'!Q28+'Mozg.k-Csana-Sz.étk'!E28+'Mozg.k-Csana-Sz.étk'!I28+'Mozg.k-Csana-Sz.étk'!M28+'Mozg.k-Csana-Sz.étk'!Q28+'Közh.f-Könyvtár'!E28+'Közh.f-Könyvtár'!I28+'Közh.f-Könyvtár'!M28+'Közh.f-Könyvtár'!Q28+'Művh-Temető'!E28+'Művh-Temető'!I28+'Művh-Temető'!M28+'Óvoda-konyha'!E28+'Óvoda-konyha'!I28</f>
        <v>457</v>
      </c>
      <c r="F28" s="109"/>
      <c r="G28" s="11"/>
      <c r="H28" s="4"/>
    </row>
    <row r="29" spans="1:8" ht="18.75" customHeight="1">
      <c r="A29" s="36"/>
      <c r="B29" s="43" t="s">
        <v>129</v>
      </c>
      <c r="C29" s="25">
        <f>Hivatal!C29+Hivatal!G29+Hivatal!K29+Hivatal!O29+Áll.tám!C29+Áll.tám!G29+Áll.tám!K29+Áll.tám!O29+'Mezőőr-Vnő'!C29+'Mezőőr-Vnő'!G29+'Mezőőr-Vnő'!K29+'Mezőőr-Vnő'!O29+'Mozg.k-Csana-Sz.étk'!C29+'Mozg.k-Csana-Sz.étk'!G29+'Mozg.k-Csana-Sz.étk'!K29+'Mozg.k-Csana-Sz.étk'!O29+'Közh.f-Könyvtár'!C29+'Közh.f-Könyvtár'!G29+'Közh.f-Könyvtár'!K29+'Közh.f-Könyvtár'!O29+'Művh-Temető'!C29+'Művh-Temető'!G29+'Művh-Temető'!K29+'Óvoda-konyha'!C29+'Óvoda-konyha'!G29</f>
        <v>0</v>
      </c>
      <c r="D29" s="25">
        <f>Hivatal!D29+Hivatal!H29+Hivatal!L29+Hivatal!P29+Áll.tám!D29+Áll.tám!H29+Áll.tám!L29+Áll.tám!P29+'Mezőőr-Vnő'!D29+'Mezőőr-Vnő'!H29+'Mezőőr-Vnő'!L29+'Mezőőr-Vnő'!P29+'Mozg.k-Csana-Sz.étk'!D29+'Mozg.k-Csana-Sz.étk'!H29+'Mozg.k-Csana-Sz.étk'!L29+'Mozg.k-Csana-Sz.étk'!P29+'Közh.f-Könyvtár'!D29+'Közh.f-Könyvtár'!H29+'Közh.f-Könyvtár'!L29+'Közh.f-Könyvtár'!P29+'Művh-Temető'!D29+'Művh-Temető'!H29+'Művh-Temető'!L29+'Óvoda-konyha'!D29+'Óvoda-konyha'!H29</f>
        <v>0</v>
      </c>
      <c r="E29" s="25">
        <f>Hivatal!E29+Hivatal!I29+Hivatal!M29+Hivatal!Q29+Áll.tám!E29+Áll.tám!I29+Áll.tám!M29+Áll.tám!Q29+'Mezőőr-Vnő'!E29+'Mezőőr-Vnő'!I29+'Mezőőr-Vnő'!M29+'Mezőőr-Vnő'!Q29+'Mozg.k-Csana-Sz.étk'!E29+'Mozg.k-Csana-Sz.étk'!I29+'Mozg.k-Csana-Sz.étk'!M29+'Mozg.k-Csana-Sz.étk'!Q29+'Közh.f-Könyvtár'!E29+'Közh.f-Könyvtár'!I29+'Közh.f-Könyvtár'!M29+'Közh.f-Könyvtár'!Q29+'Művh-Temető'!E29+'Művh-Temető'!I29+'Művh-Temető'!M29+'Óvoda-konyha'!E29+'Óvoda-konyha'!I29</f>
        <v>29951</v>
      </c>
      <c r="F29" s="109"/>
      <c r="G29" s="11"/>
      <c r="H29" s="4"/>
    </row>
    <row r="30" spans="1:8" ht="18.75" customHeight="1">
      <c r="A30" s="36" t="s">
        <v>23</v>
      </c>
      <c r="B30" s="7" t="s">
        <v>26</v>
      </c>
      <c r="C30" s="25">
        <f>Hivatal!K30</f>
        <v>0</v>
      </c>
      <c r="D30" s="25">
        <f>Hivatal!L30</f>
        <v>0</v>
      </c>
      <c r="E30" s="25">
        <f>Hivatal!M30</f>
        <v>4637</v>
      </c>
      <c r="F30" s="109"/>
      <c r="G30" s="11"/>
      <c r="H30" s="4"/>
    </row>
    <row r="31" spans="1:8" s="10" customFormat="1" ht="18.75" customHeight="1" thickBot="1">
      <c r="A31" s="37" t="s">
        <v>50</v>
      </c>
      <c r="B31" s="57" t="s">
        <v>53</v>
      </c>
      <c r="C31" s="58">
        <f>Hivatal!C31+Hivatal!G31+Hivatal!K31+Hivatal!O31+Áll.tám!C30+Áll.tám!G30+Áll.tám!K30+Áll.tám!O30+'Mezőőr-Vnő'!C30+'Mezőőr-Vnő'!G30+'Mezőőr-Vnő'!K30+'Mezőőr-Vnő'!O30+'Mozg.k-Csana-Sz.étk'!C30+'Mozg.k-Csana-Sz.étk'!G30+'Mozg.k-Csana-Sz.étk'!K30+'Mozg.k-Csana-Sz.étk'!O30+'Közh.f-Könyvtár'!C30+'Közh.f-Könyvtár'!G30+'Közh.f-Könyvtár'!K30+'Közh.f-Könyvtár'!O30+'Művh-Temető'!C30+'Művh-Temető'!G30+'Művh-Temető'!K30+'Óvoda-konyha'!C30+'Óvoda-konyha'!G30</f>
        <v>832539</v>
      </c>
      <c r="D31" s="58">
        <f>Hivatal!D31+Hivatal!H31+Hivatal!L31+Hivatal!P31+Áll.tám!D30+Áll.tám!H30+Áll.tám!L30+Áll.tám!P30+'Mezőőr-Vnő'!D30+'Mezőőr-Vnő'!H30+'Mezőőr-Vnő'!L30+'Mezőőr-Vnő'!P30+'Mozg.k-Csana-Sz.étk'!D30+'Mozg.k-Csana-Sz.étk'!H30+'Mozg.k-Csana-Sz.étk'!L30+'Mozg.k-Csana-Sz.étk'!P30+'Közh.f-Könyvtár'!D30+'Közh.f-Könyvtár'!H30+'Közh.f-Könyvtár'!L30+'Közh.f-Könyvtár'!P30+'Művh-Temető'!D30+'Művh-Temető'!H30+'Művh-Temető'!L30+'Óvoda-konyha'!D30+'Óvoda-konyha'!H30</f>
        <v>523562</v>
      </c>
      <c r="E31" s="58">
        <f>Hivatal!E31+Hivatal!I31+Hivatal!M31+Hivatal!Q31+Áll.tám!E30+Áll.tám!I30+Áll.tám!M30+Áll.tám!Q30+'Mezőőr-Vnő'!E30+'Mezőőr-Vnő'!I30+'Mezőőr-Vnő'!M30+'Mezőőr-Vnő'!Q30+'Mozg.k-Csana-Sz.étk'!E30+'Mozg.k-Csana-Sz.étk'!I30+'Mozg.k-Csana-Sz.étk'!M30+'Mozg.k-Csana-Sz.étk'!Q30+'Közh.f-Könyvtár'!E30+'Közh.f-Könyvtár'!I30+'Közh.f-Könyvtár'!M30+'Közh.f-Könyvtár'!Q30+'Művh-Temető'!E30+'Művh-Temető'!I30+'Művh-Temető'!M30+'Óvoda-konyha'!E30+'Óvoda-konyha'!I30</f>
        <v>461601</v>
      </c>
      <c r="F31" s="110">
        <f t="shared" si="0"/>
        <v>0.88165489474026004</v>
      </c>
      <c r="G31" s="11"/>
      <c r="H31" s="23"/>
    </row>
    <row r="32" spans="1:8" ht="15">
      <c r="A32" s="4"/>
      <c r="B32" s="4"/>
      <c r="C32" s="52"/>
      <c r="D32" s="52"/>
      <c r="E32" s="52"/>
      <c r="F32" s="28"/>
    </row>
    <row r="33" spans="1:6">
      <c r="B33" s="27"/>
      <c r="C33" s="21"/>
      <c r="D33" s="21"/>
      <c r="E33" s="21"/>
      <c r="F33" s="11"/>
    </row>
    <row r="35" spans="1:6">
      <c r="C35" t="s">
        <v>84</v>
      </c>
    </row>
    <row r="41" spans="1:6">
      <c r="A41" t="s">
        <v>85</v>
      </c>
      <c r="B41" s="19" t="s">
        <v>84</v>
      </c>
      <c r="C41" s="21"/>
      <c r="D41" s="27" t="s">
        <v>84</v>
      </c>
      <c r="E41" s="27" t="s">
        <v>84</v>
      </c>
      <c r="F41" s="11"/>
    </row>
  </sheetData>
  <mergeCells count="3">
    <mergeCell ref="C2:F2"/>
    <mergeCell ref="A3:A4"/>
    <mergeCell ref="C3:F3"/>
  </mergeCells>
  <phoneticPr fontId="14" type="noConversion"/>
  <printOptions horizontalCentered="1"/>
  <pageMargins left="0.19685039370078741" right="0" top="0.78740157480314965" bottom="0.39370078740157483" header="0.51181102362204722" footer="0.31496062992125984"/>
  <pageSetup paperSize="9" scale="90" orientation="portrait" horizontalDpi="240" verticalDpi="144" r:id="rId1"/>
  <headerFooter alignWithMargins="0">
    <oddHeader xml:space="preserve">&amp;L&amp;14
&amp;C&amp;14 DÉLEGYHÁZA POLGÁRMESTERI HIVATAL
2011. III. negyedévi bevételek címenként összesen&amp;10
&amp;R
</oddHeader>
    <oddFooter>&amp;C- 2 -</oddFooter>
  </headerFooter>
  <colBreaks count="1" manualBreakCount="1">
    <brk id="6" max="32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R35"/>
  <sheetViews>
    <sheetView view="pageLayout" topLeftCell="B1" zoomScale="75" zoomScaleNormal="100" zoomScaleSheetLayoutView="75" zoomScalePageLayoutView="75" workbookViewId="0">
      <selection activeCell="M18" sqref="M18"/>
    </sheetView>
  </sheetViews>
  <sheetFormatPr defaultRowHeight="12.75"/>
  <cols>
    <col min="1" max="1" width="3.85546875" customWidth="1"/>
    <col min="2" max="2" width="41" customWidth="1"/>
    <col min="3" max="3" width="8.140625" customWidth="1"/>
    <col min="4" max="4" width="7.28515625" customWidth="1"/>
    <col min="6" max="6" width="8.7109375" customWidth="1"/>
    <col min="7" max="7" width="8.5703125" bestFit="1" customWidth="1"/>
    <col min="8" max="8" width="8.140625" customWidth="1"/>
    <col min="10" max="10" width="9" customWidth="1"/>
    <col min="11" max="11" width="8.7109375" customWidth="1"/>
    <col min="12" max="12" width="8.5703125" customWidth="1"/>
    <col min="13" max="13" width="9.5703125" customWidth="1"/>
    <col min="14" max="15" width="8.5703125" customWidth="1"/>
    <col min="16" max="16" width="7.42578125" customWidth="1"/>
    <col min="17" max="17" width="9.28515625" customWidth="1"/>
    <col min="18" max="18" width="8.85546875" customWidth="1"/>
  </cols>
  <sheetData>
    <row r="1" spans="1:18" ht="21" customHeight="1" thickBot="1">
      <c r="L1" s="145" t="s">
        <v>28</v>
      </c>
      <c r="M1" s="145"/>
      <c r="N1" s="145"/>
      <c r="O1" s="145"/>
      <c r="P1" s="145"/>
      <c r="Q1" s="12"/>
    </row>
    <row r="2" spans="1:18" ht="18" customHeight="1" thickBot="1">
      <c r="A2" s="138" t="s">
        <v>30</v>
      </c>
      <c r="B2" s="147" t="s">
        <v>24</v>
      </c>
      <c r="C2" s="155" t="s">
        <v>55</v>
      </c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  <c r="Q2" s="156"/>
      <c r="R2" s="157"/>
    </row>
    <row r="3" spans="1:18" ht="18" customHeight="1" thickBot="1">
      <c r="A3" s="146"/>
      <c r="B3" s="148"/>
      <c r="C3" s="150" t="s">
        <v>57</v>
      </c>
      <c r="D3" s="151"/>
      <c r="E3" s="151"/>
      <c r="F3" s="152"/>
      <c r="G3" s="150" t="s">
        <v>58</v>
      </c>
      <c r="H3" s="151"/>
      <c r="I3" s="151"/>
      <c r="J3" s="152"/>
      <c r="K3" s="153" t="s">
        <v>59</v>
      </c>
      <c r="L3" s="153"/>
      <c r="M3" s="153"/>
      <c r="N3" s="154"/>
      <c r="O3" s="150" t="s">
        <v>60</v>
      </c>
      <c r="P3" s="151"/>
      <c r="Q3" s="151"/>
      <c r="R3" s="152"/>
    </row>
    <row r="4" spans="1:18" ht="33" customHeight="1">
      <c r="A4" s="139"/>
      <c r="B4" s="149"/>
      <c r="C4" s="124" t="s">
        <v>121</v>
      </c>
      <c r="D4" s="32" t="s">
        <v>122</v>
      </c>
      <c r="E4" s="32" t="s">
        <v>126</v>
      </c>
      <c r="F4" s="54" t="s">
        <v>145</v>
      </c>
      <c r="G4" s="32" t="s">
        <v>121</v>
      </c>
      <c r="H4" s="32" t="s">
        <v>122</v>
      </c>
      <c r="I4" s="32" t="s">
        <v>126</v>
      </c>
      <c r="J4" s="54" t="s">
        <v>135</v>
      </c>
      <c r="K4" s="126" t="s">
        <v>121</v>
      </c>
      <c r="L4" s="127" t="s">
        <v>122</v>
      </c>
      <c r="M4" s="32" t="s">
        <v>126</v>
      </c>
      <c r="N4" s="128" t="s">
        <v>136</v>
      </c>
      <c r="O4" s="32" t="s">
        <v>121</v>
      </c>
      <c r="P4" s="32" t="s">
        <v>122</v>
      </c>
      <c r="Q4" s="32" t="s">
        <v>126</v>
      </c>
      <c r="R4" s="54" t="s">
        <v>138</v>
      </c>
    </row>
    <row r="5" spans="1:18" s="3" customFormat="1">
      <c r="A5" s="34">
        <v>1</v>
      </c>
      <c r="B5" s="39">
        <v>2</v>
      </c>
      <c r="C5" s="34">
        <v>3</v>
      </c>
      <c r="D5" s="1">
        <v>4</v>
      </c>
      <c r="E5" s="1">
        <v>5</v>
      </c>
      <c r="F5" s="60">
        <v>6</v>
      </c>
      <c r="G5" s="61">
        <v>7</v>
      </c>
      <c r="H5" s="62">
        <v>8</v>
      </c>
      <c r="I5" s="62">
        <v>9</v>
      </c>
      <c r="J5" s="84">
        <v>10</v>
      </c>
      <c r="K5" s="61">
        <v>11</v>
      </c>
      <c r="L5" s="62">
        <v>12</v>
      </c>
      <c r="M5" s="62">
        <v>13</v>
      </c>
      <c r="N5" s="60">
        <v>14</v>
      </c>
      <c r="O5" s="61">
        <v>15</v>
      </c>
      <c r="P5" s="62">
        <v>16</v>
      </c>
      <c r="Q5" s="62">
        <v>17</v>
      </c>
      <c r="R5" s="60">
        <v>18</v>
      </c>
    </row>
    <row r="6" spans="1:18" s="9" customFormat="1" ht="18.75" customHeight="1">
      <c r="A6" s="35" t="s">
        <v>0</v>
      </c>
      <c r="B6" s="40" t="s">
        <v>29</v>
      </c>
      <c r="C6" s="45">
        <f t="shared" ref="C6:Q6" si="0">SUM(C7:C11)</f>
        <v>0</v>
      </c>
      <c r="D6" s="15">
        <f t="shared" si="0"/>
        <v>0</v>
      </c>
      <c r="E6" s="15">
        <f t="shared" si="0"/>
        <v>0</v>
      </c>
      <c r="F6" s="64"/>
      <c r="G6" s="65">
        <f t="shared" si="0"/>
        <v>0</v>
      </c>
      <c r="H6" s="64">
        <f t="shared" si="0"/>
        <v>0</v>
      </c>
      <c r="I6" s="64">
        <f t="shared" si="0"/>
        <v>0</v>
      </c>
      <c r="J6" s="125"/>
      <c r="K6" s="65">
        <f>SUM(K7:K11)</f>
        <v>31975</v>
      </c>
      <c r="L6" s="64">
        <f>SUM(L7:L11)</f>
        <v>33780</v>
      </c>
      <c r="M6" s="64">
        <f t="shared" si="0"/>
        <v>18302</v>
      </c>
      <c r="N6" s="91">
        <f>M6/L6</f>
        <v>0.54179988158673775</v>
      </c>
      <c r="O6" s="65">
        <f t="shared" si="0"/>
        <v>0</v>
      </c>
      <c r="P6" s="64">
        <f t="shared" si="0"/>
        <v>0</v>
      </c>
      <c r="Q6" s="64">
        <f t="shared" si="0"/>
        <v>0</v>
      </c>
      <c r="R6" s="66"/>
    </row>
    <row r="7" spans="1:18" ht="18.75" customHeight="1">
      <c r="A7" s="36" t="s">
        <v>1</v>
      </c>
      <c r="B7" s="41" t="s">
        <v>33</v>
      </c>
      <c r="C7" s="46"/>
      <c r="D7" s="16"/>
      <c r="E7" s="16"/>
      <c r="F7" s="67"/>
      <c r="G7" s="68"/>
      <c r="H7" s="67"/>
      <c r="I7" s="67"/>
      <c r="J7" s="74"/>
      <c r="K7" s="68">
        <v>0</v>
      </c>
      <c r="L7" s="67">
        <v>0</v>
      </c>
      <c r="M7" s="67">
        <v>100</v>
      </c>
      <c r="N7" s="91"/>
      <c r="O7" s="68"/>
      <c r="P7" s="67"/>
      <c r="Q7" s="67"/>
      <c r="R7" s="74"/>
    </row>
    <row r="8" spans="1:18" ht="18.75" customHeight="1">
      <c r="A8" s="36" t="s">
        <v>2</v>
      </c>
      <c r="B8" s="41" t="s">
        <v>34</v>
      </c>
      <c r="C8" s="46"/>
      <c r="D8" s="16"/>
      <c r="E8" s="16"/>
      <c r="F8" s="67"/>
      <c r="G8" s="68"/>
      <c r="H8" s="67"/>
      <c r="I8" s="67"/>
      <c r="J8" s="74"/>
      <c r="K8" s="68">
        <v>10997</v>
      </c>
      <c r="L8" s="67">
        <v>12497</v>
      </c>
      <c r="M8" s="67">
        <v>12372</v>
      </c>
      <c r="N8" s="91">
        <f t="shared" ref="N8:N27" si="1">M8/L8</f>
        <v>0.98999759942386167</v>
      </c>
      <c r="O8" s="68"/>
      <c r="P8" s="67"/>
      <c r="Q8" s="67"/>
      <c r="R8" s="74"/>
    </row>
    <row r="9" spans="1:18" ht="18.75" customHeight="1">
      <c r="A9" s="36" t="s">
        <v>3</v>
      </c>
      <c r="B9" s="41" t="s">
        <v>35</v>
      </c>
      <c r="C9" s="46"/>
      <c r="D9" s="16"/>
      <c r="E9" s="16"/>
      <c r="F9" s="67"/>
      <c r="G9" s="68"/>
      <c r="H9" s="67"/>
      <c r="I9" s="67"/>
      <c r="J9" s="74"/>
      <c r="K9" s="68">
        <v>20848</v>
      </c>
      <c r="L9" s="67">
        <v>20848</v>
      </c>
      <c r="M9" s="67">
        <v>4965</v>
      </c>
      <c r="N9" s="91">
        <f t="shared" si="1"/>
        <v>0.2381523407521105</v>
      </c>
      <c r="O9" s="68"/>
      <c r="P9" s="67"/>
      <c r="Q9" s="67"/>
      <c r="R9" s="74"/>
    </row>
    <row r="10" spans="1:18" ht="18.75" customHeight="1">
      <c r="A10" s="36" t="s">
        <v>4</v>
      </c>
      <c r="B10" s="42" t="s">
        <v>36</v>
      </c>
      <c r="C10" s="46"/>
      <c r="D10" s="16"/>
      <c r="E10" s="16"/>
      <c r="F10" s="67"/>
      <c r="G10" s="68"/>
      <c r="H10" s="67"/>
      <c r="I10" s="67"/>
      <c r="J10" s="74"/>
      <c r="K10" s="68">
        <v>130</v>
      </c>
      <c r="L10" s="67">
        <v>435</v>
      </c>
      <c r="M10" s="67">
        <v>865</v>
      </c>
      <c r="N10" s="91">
        <f t="shared" si="1"/>
        <v>1.9885057471264367</v>
      </c>
      <c r="O10" s="68"/>
      <c r="P10" s="67"/>
      <c r="Q10" s="67"/>
      <c r="R10" s="74"/>
    </row>
    <row r="11" spans="1:18" ht="18.75" customHeight="1">
      <c r="A11" s="36" t="s">
        <v>5</v>
      </c>
      <c r="B11" s="41" t="s">
        <v>37</v>
      </c>
      <c r="C11" s="46"/>
      <c r="D11" s="16"/>
      <c r="E11" s="16"/>
      <c r="F11" s="67"/>
      <c r="G11" s="68"/>
      <c r="H11" s="67"/>
      <c r="I11" s="67"/>
      <c r="J11" s="74"/>
      <c r="K11" s="68">
        <v>0</v>
      </c>
      <c r="L11" s="67">
        <v>0</v>
      </c>
      <c r="M11" s="67"/>
      <c r="N11" s="91"/>
      <c r="O11" s="68"/>
      <c r="P11" s="67"/>
      <c r="Q11" s="67"/>
      <c r="R11" s="74"/>
    </row>
    <row r="12" spans="1:18" s="10" customFormat="1" ht="18.75" customHeight="1">
      <c r="A12" s="35" t="s">
        <v>6</v>
      </c>
      <c r="B12" s="40" t="s">
        <v>31</v>
      </c>
      <c r="C12" s="45">
        <f t="shared" ref="C12:Q12" si="2">SUM(C13:C15)</f>
        <v>0</v>
      </c>
      <c r="D12" s="15">
        <f t="shared" si="2"/>
        <v>0</v>
      </c>
      <c r="E12" s="15">
        <f t="shared" si="2"/>
        <v>0</v>
      </c>
      <c r="F12" s="64"/>
      <c r="G12" s="65">
        <f t="shared" si="2"/>
        <v>0</v>
      </c>
      <c r="H12" s="64">
        <f t="shared" si="2"/>
        <v>0</v>
      </c>
      <c r="I12" s="64">
        <f t="shared" si="2"/>
        <v>0</v>
      </c>
      <c r="J12" s="125"/>
      <c r="K12" s="65">
        <f>SUM(K13:K15)</f>
        <v>353419</v>
      </c>
      <c r="L12" s="64">
        <f>SUM(L13:L15)</f>
        <v>85393</v>
      </c>
      <c r="M12" s="64">
        <f t="shared" si="2"/>
        <v>68685</v>
      </c>
      <c r="N12" s="91">
        <f t="shared" si="1"/>
        <v>0.80433993418664296</v>
      </c>
      <c r="O12" s="65">
        <f t="shared" si="2"/>
        <v>0</v>
      </c>
      <c r="P12" s="64">
        <f t="shared" si="2"/>
        <v>0</v>
      </c>
      <c r="Q12" s="64">
        <f t="shared" si="2"/>
        <v>0</v>
      </c>
      <c r="R12" s="66"/>
    </row>
    <row r="13" spans="1:18" ht="18.75" customHeight="1">
      <c r="A13" s="36" t="s">
        <v>7</v>
      </c>
      <c r="B13" s="41" t="s">
        <v>38</v>
      </c>
      <c r="C13" s="46"/>
      <c r="D13" s="16"/>
      <c r="E13" s="16"/>
      <c r="F13" s="67"/>
      <c r="G13" s="68"/>
      <c r="H13" s="67"/>
      <c r="I13" s="67"/>
      <c r="J13" s="74"/>
      <c r="K13" s="68">
        <v>30000</v>
      </c>
      <c r="L13" s="67">
        <v>30000</v>
      </c>
      <c r="M13" s="67">
        <v>15071</v>
      </c>
      <c r="N13" s="91">
        <f t="shared" si="1"/>
        <v>0.50236666666666663</v>
      </c>
      <c r="O13" s="68"/>
      <c r="P13" s="67"/>
      <c r="Q13" s="67"/>
      <c r="R13" s="74"/>
    </row>
    <row r="14" spans="1:18" ht="18.75" customHeight="1">
      <c r="A14" s="36" t="s">
        <v>8</v>
      </c>
      <c r="B14" s="41" t="s">
        <v>39</v>
      </c>
      <c r="C14" s="46"/>
      <c r="D14" s="16"/>
      <c r="E14" s="16"/>
      <c r="F14" s="67"/>
      <c r="G14" s="68"/>
      <c r="H14" s="67"/>
      <c r="I14" s="67"/>
      <c r="J14" s="74"/>
      <c r="K14" s="68">
        <v>55393</v>
      </c>
      <c r="L14" s="67">
        <v>55393</v>
      </c>
      <c r="M14" s="67">
        <v>53614</v>
      </c>
      <c r="N14" s="91">
        <f t="shared" si="1"/>
        <v>0.96788402866788226</v>
      </c>
      <c r="O14" s="68"/>
      <c r="P14" s="67"/>
      <c r="Q14" s="67"/>
      <c r="R14" s="74"/>
    </row>
    <row r="15" spans="1:18" ht="18.75" customHeight="1">
      <c r="A15" s="36" t="s">
        <v>9</v>
      </c>
      <c r="B15" s="41" t="s">
        <v>51</v>
      </c>
      <c r="C15" s="46"/>
      <c r="D15" s="16"/>
      <c r="E15" s="16"/>
      <c r="F15" s="67"/>
      <c r="G15" s="68"/>
      <c r="H15" s="67"/>
      <c r="I15" s="67"/>
      <c r="J15" s="74"/>
      <c r="K15" s="68">
        <v>268026</v>
      </c>
      <c r="L15" s="67">
        <v>0</v>
      </c>
      <c r="M15" s="67"/>
      <c r="N15" s="91"/>
      <c r="O15" s="68"/>
      <c r="P15" s="67"/>
      <c r="Q15" s="67"/>
      <c r="R15" s="74"/>
    </row>
    <row r="16" spans="1:18" ht="18.75" customHeight="1">
      <c r="A16" s="35" t="s">
        <v>10</v>
      </c>
      <c r="B16" s="40" t="s">
        <v>32</v>
      </c>
      <c r="C16" s="45">
        <f t="shared" ref="C16:Q16" si="3">SUM(C17:C19)</f>
        <v>0</v>
      </c>
      <c r="D16" s="15">
        <f t="shared" si="3"/>
        <v>0</v>
      </c>
      <c r="E16" s="15">
        <f t="shared" si="3"/>
        <v>0</v>
      </c>
      <c r="F16" s="90"/>
      <c r="G16" s="65">
        <f t="shared" si="3"/>
        <v>0</v>
      </c>
      <c r="H16" s="64">
        <f t="shared" si="3"/>
        <v>0</v>
      </c>
      <c r="I16" s="64">
        <f t="shared" si="3"/>
        <v>0</v>
      </c>
      <c r="J16" s="91"/>
      <c r="K16" s="65">
        <f>SUM(K17:K19)</f>
        <v>253</v>
      </c>
      <c r="L16" s="64">
        <f>SUM(L17:L19)</f>
        <v>1134</v>
      </c>
      <c r="M16" s="64">
        <f t="shared" si="3"/>
        <v>2544</v>
      </c>
      <c r="N16" s="91">
        <f t="shared" si="1"/>
        <v>2.2433862433862433</v>
      </c>
      <c r="O16" s="65">
        <f t="shared" si="3"/>
        <v>0</v>
      </c>
      <c r="P16" s="64">
        <f t="shared" si="3"/>
        <v>0</v>
      </c>
      <c r="Q16" s="64">
        <f t="shared" si="3"/>
        <v>0</v>
      </c>
      <c r="R16" s="66"/>
    </row>
    <row r="17" spans="1:18" ht="18.75" customHeight="1">
      <c r="A17" s="36" t="s">
        <v>11</v>
      </c>
      <c r="B17" s="41" t="s">
        <v>40</v>
      </c>
      <c r="C17" s="47"/>
      <c r="D17" s="17"/>
      <c r="E17" s="16"/>
      <c r="F17" s="67"/>
      <c r="G17" s="69"/>
      <c r="H17" s="70"/>
      <c r="I17" s="67"/>
      <c r="J17" s="74"/>
      <c r="K17" s="68">
        <v>0</v>
      </c>
      <c r="L17" s="67">
        <v>881</v>
      </c>
      <c r="M17" s="67">
        <v>881</v>
      </c>
      <c r="N17" s="91">
        <f t="shared" si="1"/>
        <v>1</v>
      </c>
      <c r="O17" s="69"/>
      <c r="P17" s="70"/>
      <c r="Q17" s="67"/>
      <c r="R17" s="74"/>
    </row>
    <row r="18" spans="1:18" ht="18.75" customHeight="1">
      <c r="A18" s="36" t="s">
        <v>12</v>
      </c>
      <c r="B18" s="41" t="s">
        <v>52</v>
      </c>
      <c r="C18" s="46"/>
      <c r="D18" s="16"/>
      <c r="E18" s="16"/>
      <c r="F18" s="90"/>
      <c r="G18" s="68"/>
      <c r="H18" s="67"/>
      <c r="I18" s="67"/>
      <c r="J18" s="91"/>
      <c r="K18" s="68">
        <v>253</v>
      </c>
      <c r="L18" s="67">
        <v>253</v>
      </c>
      <c r="M18" s="67">
        <v>1663</v>
      </c>
      <c r="N18" s="130">
        <f t="shared" si="1"/>
        <v>6.5731225296442686</v>
      </c>
      <c r="O18" s="68"/>
      <c r="P18" s="67"/>
      <c r="Q18" s="67"/>
      <c r="R18" s="74"/>
    </row>
    <row r="19" spans="1:18" ht="18.75" customHeight="1">
      <c r="A19" s="36" t="s">
        <v>13</v>
      </c>
      <c r="B19" s="41" t="s">
        <v>41</v>
      </c>
      <c r="C19" s="47"/>
      <c r="D19" s="17"/>
      <c r="E19" s="16"/>
      <c r="F19" s="67"/>
      <c r="G19" s="69"/>
      <c r="H19" s="70"/>
      <c r="I19" s="67"/>
      <c r="J19" s="74"/>
      <c r="K19" s="68">
        <v>0</v>
      </c>
      <c r="L19" s="67">
        <v>0</v>
      </c>
      <c r="M19" s="67">
        <v>0</v>
      </c>
      <c r="N19" s="91"/>
      <c r="O19" s="69"/>
      <c r="P19" s="70"/>
      <c r="Q19" s="67"/>
      <c r="R19" s="74"/>
    </row>
    <row r="20" spans="1:18" s="10" customFormat="1" ht="18.75" customHeight="1">
      <c r="A20" s="35" t="s">
        <v>14</v>
      </c>
      <c r="B20" s="40" t="s">
        <v>42</v>
      </c>
      <c r="C20" s="45">
        <f t="shared" ref="C20:Q20" si="4">SUM(C21+C22)</f>
        <v>0</v>
      </c>
      <c r="D20" s="15">
        <f t="shared" si="4"/>
        <v>0</v>
      </c>
      <c r="E20" s="15">
        <f t="shared" si="4"/>
        <v>0</v>
      </c>
      <c r="F20" s="64"/>
      <c r="G20" s="65">
        <f t="shared" si="4"/>
        <v>0</v>
      </c>
      <c r="H20" s="64">
        <f t="shared" si="4"/>
        <v>0</v>
      </c>
      <c r="I20" s="64">
        <f t="shared" si="4"/>
        <v>0</v>
      </c>
      <c r="J20" s="125"/>
      <c r="K20" s="65">
        <f>SUM(K21+K22)</f>
        <v>98100</v>
      </c>
      <c r="L20" s="64">
        <f>SUM(L21+L22)</f>
        <v>98100</v>
      </c>
      <c r="M20" s="64">
        <f t="shared" si="4"/>
        <v>91020</v>
      </c>
      <c r="N20" s="91">
        <f t="shared" si="1"/>
        <v>0.92782874617736999</v>
      </c>
      <c r="O20" s="65">
        <f t="shared" si="4"/>
        <v>0</v>
      </c>
      <c r="P20" s="64">
        <f t="shared" si="4"/>
        <v>0</v>
      </c>
      <c r="Q20" s="64">
        <f t="shared" si="4"/>
        <v>0</v>
      </c>
      <c r="R20" s="66"/>
    </row>
    <row r="21" spans="1:18" ht="18.75" customHeight="1">
      <c r="A21" s="36" t="s">
        <v>15</v>
      </c>
      <c r="B21" s="41" t="s">
        <v>43</v>
      </c>
      <c r="C21" s="46"/>
      <c r="D21" s="16"/>
      <c r="E21" s="16"/>
      <c r="F21" s="67"/>
      <c r="G21" s="68"/>
      <c r="H21" s="67"/>
      <c r="I21" s="67"/>
      <c r="J21" s="74"/>
      <c r="K21" s="68"/>
      <c r="L21" s="67"/>
      <c r="M21" s="67"/>
      <c r="N21" s="91"/>
      <c r="O21" s="68"/>
      <c r="P21" s="67"/>
      <c r="Q21" s="67"/>
      <c r="R21" s="74"/>
    </row>
    <row r="22" spans="1:18" s="10" customFormat="1" ht="18.75" customHeight="1">
      <c r="A22" s="36" t="s">
        <v>16</v>
      </c>
      <c r="B22" s="41" t="s">
        <v>44</v>
      </c>
      <c r="C22" s="46"/>
      <c r="D22" s="16"/>
      <c r="E22" s="16"/>
      <c r="F22" s="67"/>
      <c r="G22" s="68"/>
      <c r="H22" s="67"/>
      <c r="I22" s="67"/>
      <c r="J22" s="74"/>
      <c r="K22" s="68">
        <v>98100</v>
      </c>
      <c r="L22" s="67">
        <v>98100</v>
      </c>
      <c r="M22" s="67">
        <v>91020</v>
      </c>
      <c r="N22" s="91">
        <f t="shared" si="1"/>
        <v>0.92782874617736999</v>
      </c>
      <c r="O22" s="68"/>
      <c r="P22" s="67"/>
      <c r="Q22" s="67"/>
      <c r="R22" s="74"/>
    </row>
    <row r="23" spans="1:18" ht="18.75" customHeight="1">
      <c r="A23" s="35" t="s">
        <v>17</v>
      </c>
      <c r="B23" s="40" t="s">
        <v>45</v>
      </c>
      <c r="C23" s="45">
        <f t="shared" ref="C23:Q23" si="5">SUM(C24+C25+C26)</f>
        <v>0</v>
      </c>
      <c r="D23" s="15">
        <f t="shared" si="5"/>
        <v>0</v>
      </c>
      <c r="E23" s="15">
        <f t="shared" si="5"/>
        <v>0</v>
      </c>
      <c r="F23" s="64"/>
      <c r="G23" s="65">
        <f t="shared" si="5"/>
        <v>0</v>
      </c>
      <c r="H23" s="64">
        <f t="shared" si="5"/>
        <v>0</v>
      </c>
      <c r="I23" s="64">
        <f t="shared" si="5"/>
        <v>0</v>
      </c>
      <c r="J23" s="125"/>
      <c r="K23" s="65">
        <f>SUM(K24+K25+K26)</f>
        <v>128353</v>
      </c>
      <c r="L23" s="64">
        <f>SUM(L24+L25+L26)</f>
        <v>61965</v>
      </c>
      <c r="M23" s="64">
        <f t="shared" si="5"/>
        <v>58560</v>
      </c>
      <c r="N23" s="91">
        <f t="shared" si="1"/>
        <v>0.94504962478818688</v>
      </c>
      <c r="O23" s="65">
        <f t="shared" si="5"/>
        <v>0</v>
      </c>
      <c r="P23" s="64">
        <f t="shared" si="5"/>
        <v>0</v>
      </c>
      <c r="Q23" s="64">
        <f t="shared" si="5"/>
        <v>0</v>
      </c>
      <c r="R23" s="66"/>
    </row>
    <row r="24" spans="1:18" ht="18.75" customHeight="1">
      <c r="A24" s="36" t="s">
        <v>18</v>
      </c>
      <c r="B24" s="41" t="s">
        <v>46</v>
      </c>
      <c r="C24" s="46"/>
      <c r="D24" s="16"/>
      <c r="E24" s="16"/>
      <c r="F24" s="67"/>
      <c r="G24" s="68"/>
      <c r="H24" s="67"/>
      <c r="I24" s="67"/>
      <c r="J24" s="74"/>
      <c r="K24" s="68">
        <v>126388</v>
      </c>
      <c r="L24" s="67">
        <v>60000</v>
      </c>
      <c r="M24" s="67">
        <v>56950</v>
      </c>
      <c r="N24" s="91">
        <f t="shared" si="1"/>
        <v>0.94916666666666671</v>
      </c>
      <c r="O24" s="68"/>
      <c r="P24" s="67"/>
      <c r="Q24" s="67"/>
      <c r="R24" s="74"/>
    </row>
    <row r="25" spans="1:18" ht="18.75" customHeight="1">
      <c r="A25" s="36" t="s">
        <v>19</v>
      </c>
      <c r="B25" s="41" t="s">
        <v>49</v>
      </c>
      <c r="C25" s="46"/>
      <c r="D25" s="16"/>
      <c r="E25" s="16"/>
      <c r="F25" s="67"/>
      <c r="G25" s="68"/>
      <c r="H25" s="67"/>
      <c r="I25" s="67"/>
      <c r="J25" s="74"/>
      <c r="K25" s="68"/>
      <c r="L25" s="67"/>
      <c r="M25" s="67"/>
      <c r="N25" s="91"/>
      <c r="O25" s="68"/>
      <c r="P25" s="67"/>
      <c r="Q25" s="67"/>
      <c r="R25" s="74"/>
    </row>
    <row r="26" spans="1:18" ht="18.75" customHeight="1">
      <c r="A26" s="36" t="s">
        <v>20</v>
      </c>
      <c r="B26" s="41" t="s">
        <v>47</v>
      </c>
      <c r="C26" s="46"/>
      <c r="D26" s="16"/>
      <c r="E26" s="16"/>
      <c r="F26" s="67"/>
      <c r="G26" s="68"/>
      <c r="H26" s="67"/>
      <c r="I26" s="67"/>
      <c r="J26" s="74"/>
      <c r="K26" s="68">
        <v>1965</v>
      </c>
      <c r="L26" s="67">
        <v>1965</v>
      </c>
      <c r="M26" s="67">
        <v>1610</v>
      </c>
      <c r="N26" s="91"/>
      <c r="O26" s="68"/>
      <c r="P26" s="67"/>
      <c r="Q26" s="67"/>
      <c r="R26" s="74"/>
    </row>
    <row r="27" spans="1:18" s="10" customFormat="1" ht="18.75" customHeight="1">
      <c r="A27" s="35" t="s">
        <v>21</v>
      </c>
      <c r="B27" s="40" t="s">
        <v>48</v>
      </c>
      <c r="C27" s="45">
        <f t="shared" ref="C27:Q27" si="6">C6+C12+C16+C20+C23</f>
        <v>0</v>
      </c>
      <c r="D27" s="15">
        <f t="shared" si="6"/>
        <v>0</v>
      </c>
      <c r="E27" s="15">
        <f t="shared" si="6"/>
        <v>0</v>
      </c>
      <c r="F27" s="90"/>
      <c r="G27" s="65">
        <f t="shared" si="6"/>
        <v>0</v>
      </c>
      <c r="H27" s="64">
        <f t="shared" si="6"/>
        <v>0</v>
      </c>
      <c r="I27" s="64">
        <f t="shared" si="6"/>
        <v>0</v>
      </c>
      <c r="J27" s="91"/>
      <c r="K27" s="65">
        <f>K6+K12+K16+K20+K23</f>
        <v>612100</v>
      </c>
      <c r="L27" s="64">
        <f>L6+L12+L16+L20+L23</f>
        <v>280372</v>
      </c>
      <c r="M27" s="64">
        <f t="shared" si="6"/>
        <v>239111</v>
      </c>
      <c r="N27" s="91">
        <f t="shared" si="1"/>
        <v>0.85283480518739385</v>
      </c>
      <c r="O27" s="65">
        <f t="shared" si="6"/>
        <v>0</v>
      </c>
      <c r="P27" s="64">
        <f t="shared" si="6"/>
        <v>0</v>
      </c>
      <c r="Q27" s="64">
        <f t="shared" si="6"/>
        <v>0</v>
      </c>
      <c r="R27" s="66"/>
    </row>
    <row r="28" spans="1:18" ht="18.75" customHeight="1">
      <c r="A28" s="36" t="s">
        <v>22</v>
      </c>
      <c r="B28" s="43" t="s">
        <v>25</v>
      </c>
      <c r="C28" s="46"/>
      <c r="D28" s="16"/>
      <c r="E28" s="16"/>
      <c r="F28" s="67"/>
      <c r="G28" s="68"/>
      <c r="H28" s="67"/>
      <c r="I28" s="67"/>
      <c r="J28" s="74"/>
      <c r="K28" s="68"/>
      <c r="L28" s="67"/>
      <c r="M28" s="67">
        <v>457</v>
      </c>
      <c r="N28" s="91"/>
      <c r="O28" s="68"/>
      <c r="P28" s="67"/>
      <c r="Q28" s="67"/>
      <c r="R28" s="74"/>
    </row>
    <row r="29" spans="1:18" ht="18.75" customHeight="1">
      <c r="A29" s="36"/>
      <c r="B29" s="43" t="s">
        <v>86</v>
      </c>
      <c r="C29" s="46"/>
      <c r="D29" s="16"/>
      <c r="E29" s="16"/>
      <c r="F29" s="67"/>
      <c r="G29" s="68"/>
      <c r="H29" s="67"/>
      <c r="I29" s="67"/>
      <c r="J29" s="74"/>
      <c r="K29" s="68"/>
      <c r="L29" s="67"/>
      <c r="M29" s="67">
        <v>29951</v>
      </c>
      <c r="N29" s="91"/>
      <c r="O29" s="68"/>
      <c r="P29" s="67"/>
      <c r="Q29" s="67"/>
      <c r="R29" s="74"/>
    </row>
    <row r="30" spans="1:18" ht="18.75" customHeight="1">
      <c r="A30" s="36" t="s">
        <v>23</v>
      </c>
      <c r="B30" s="43" t="s">
        <v>26</v>
      </c>
      <c r="C30" s="46"/>
      <c r="D30" s="16"/>
      <c r="E30" s="16"/>
      <c r="F30" s="67"/>
      <c r="G30" s="68"/>
      <c r="H30" s="67"/>
      <c r="I30" s="67"/>
      <c r="J30" s="74"/>
      <c r="K30" s="129"/>
      <c r="L30" s="4"/>
      <c r="M30" s="67">
        <v>4637</v>
      </c>
      <c r="N30" s="91"/>
      <c r="O30" s="68"/>
      <c r="P30" s="67"/>
      <c r="Q30" s="67"/>
      <c r="R30" s="74"/>
    </row>
    <row r="31" spans="1:18" s="10" customFormat="1" ht="18.75" customHeight="1" thickBot="1">
      <c r="A31" s="37" t="s">
        <v>50</v>
      </c>
      <c r="B31" s="44" t="s">
        <v>53</v>
      </c>
      <c r="C31" s="48">
        <f t="shared" ref="C31:Q31" si="7">SUM(C27:C30)</f>
        <v>0</v>
      </c>
      <c r="D31" s="38">
        <f t="shared" si="7"/>
        <v>0</v>
      </c>
      <c r="E31" s="38">
        <f t="shared" si="7"/>
        <v>0</v>
      </c>
      <c r="F31" s="92"/>
      <c r="G31" s="72">
        <f t="shared" si="7"/>
        <v>0</v>
      </c>
      <c r="H31" s="71">
        <f t="shared" si="7"/>
        <v>0</v>
      </c>
      <c r="I31" s="71">
        <f t="shared" si="7"/>
        <v>0</v>
      </c>
      <c r="J31" s="93"/>
      <c r="K31" s="72">
        <f>SUM(K27:K29)</f>
        <v>612100</v>
      </c>
      <c r="L31" s="71">
        <f>SUM(L27:L29)</f>
        <v>280372</v>
      </c>
      <c r="M31" s="71">
        <f t="shared" si="7"/>
        <v>274156</v>
      </c>
      <c r="N31" s="93">
        <f>M31/L31</f>
        <v>0.97782945515244035</v>
      </c>
      <c r="O31" s="72">
        <f t="shared" si="7"/>
        <v>0</v>
      </c>
      <c r="P31" s="71">
        <f t="shared" si="7"/>
        <v>0</v>
      </c>
      <c r="Q31" s="71">
        <f t="shared" si="7"/>
        <v>0</v>
      </c>
      <c r="R31" s="73"/>
    </row>
    <row r="32" spans="1:18" ht="15">
      <c r="A32" s="4"/>
      <c r="B32" s="4"/>
      <c r="C32" s="29"/>
      <c r="D32" s="29"/>
      <c r="E32" s="29"/>
      <c r="F32" s="87"/>
      <c r="G32" s="88"/>
      <c r="H32" s="88"/>
      <c r="I32" s="88"/>
      <c r="J32" s="87"/>
      <c r="K32" s="88"/>
      <c r="L32" s="88"/>
      <c r="M32" s="88"/>
      <c r="N32" s="87"/>
      <c r="O32" s="87"/>
      <c r="P32" s="89"/>
      <c r="Q32" s="89"/>
      <c r="R32" s="89"/>
    </row>
    <row r="33" spans="3:15">
      <c r="C33" s="21"/>
      <c r="D33" s="21"/>
      <c r="E33" s="21"/>
      <c r="F33" s="20"/>
      <c r="G33" s="21"/>
      <c r="H33" s="21"/>
      <c r="I33" s="21"/>
      <c r="J33" s="20"/>
      <c r="K33" s="21"/>
      <c r="L33" s="21"/>
      <c r="M33" s="21"/>
      <c r="N33" s="20"/>
      <c r="O33" s="20"/>
    </row>
    <row r="34" spans="3:15">
      <c r="C34" s="21"/>
      <c r="D34" s="21"/>
      <c r="E34" s="21" t="s">
        <v>84</v>
      </c>
      <c r="F34" s="20"/>
      <c r="G34" s="21"/>
      <c r="H34" s="21"/>
      <c r="I34" s="21"/>
      <c r="J34" s="20"/>
      <c r="K34" s="21"/>
      <c r="L34" s="21"/>
      <c r="M34" s="21"/>
      <c r="N34" s="20"/>
      <c r="O34" s="20"/>
    </row>
    <row r="35" spans="3:15">
      <c r="E35" t="s">
        <v>84</v>
      </c>
    </row>
  </sheetData>
  <mergeCells count="8">
    <mergeCell ref="L1:P1"/>
    <mergeCell ref="A2:A4"/>
    <mergeCell ref="B2:B4"/>
    <mergeCell ref="C3:F3"/>
    <mergeCell ref="G3:J3"/>
    <mergeCell ref="K3:N3"/>
    <mergeCell ref="O3:R3"/>
    <mergeCell ref="C2:R2"/>
  </mergeCells>
  <phoneticPr fontId="14" type="noConversion"/>
  <printOptions horizontalCentered="1"/>
  <pageMargins left="0.19685039370078741" right="0.19685039370078741" top="0.78740157480314965" bottom="0.19685039370078741" header="0.51181102362204722" footer="0.31496062992125984"/>
  <pageSetup paperSize="9" scale="80" orientation="landscape" horizontalDpi="240" verticalDpi="144" r:id="rId1"/>
  <headerFooter alignWithMargins="0">
    <oddHeader>&amp;L&amp;14
&amp;C&amp;14 2011. III. negyedévi bevételek szakfeladatonként</oddHeader>
    <oddFooter>&amp;C- 3 -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T34"/>
  <sheetViews>
    <sheetView view="pageLayout" zoomScale="75" zoomScaleNormal="100" zoomScaleSheetLayoutView="75" zoomScalePageLayoutView="75" workbookViewId="0">
      <selection activeCell="R6" sqref="R6"/>
    </sheetView>
  </sheetViews>
  <sheetFormatPr defaultRowHeight="12.75"/>
  <cols>
    <col min="1" max="1" width="3.85546875" customWidth="1"/>
    <col min="2" max="2" width="43.5703125" customWidth="1"/>
    <col min="3" max="4" width="8.7109375" customWidth="1"/>
    <col min="5" max="5" width="9.42578125" customWidth="1"/>
    <col min="6" max="6" width="8" customWidth="1"/>
    <col min="7" max="7" width="8.28515625" customWidth="1"/>
    <col min="8" max="8" width="8.7109375" customWidth="1"/>
    <col min="9" max="9" width="9.42578125" customWidth="1"/>
    <col min="10" max="10" width="8.85546875" customWidth="1"/>
    <col min="11" max="11" width="8.7109375" customWidth="1"/>
    <col min="12" max="12" width="8" customWidth="1"/>
    <col min="13" max="13" width="9.42578125" customWidth="1"/>
    <col min="14" max="14" width="9.7109375" customWidth="1"/>
    <col min="15" max="16" width="8.7109375" customWidth="1"/>
    <col min="17" max="17" width="9.42578125" customWidth="1"/>
    <col min="18" max="18" width="9.28515625" customWidth="1"/>
  </cols>
  <sheetData>
    <row r="1" spans="1:20" ht="21" customHeight="1" thickBot="1">
      <c r="M1" s="145" t="s">
        <v>28</v>
      </c>
      <c r="N1" s="145"/>
      <c r="O1" s="145"/>
      <c r="P1" s="145"/>
      <c r="Q1" s="145"/>
      <c r="R1" s="12"/>
    </row>
    <row r="2" spans="1:20" ht="18" customHeight="1" thickBot="1">
      <c r="A2" s="138" t="s">
        <v>30</v>
      </c>
      <c r="B2" s="147" t="s">
        <v>24</v>
      </c>
      <c r="C2" s="158" t="s">
        <v>61</v>
      </c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59"/>
      <c r="R2" s="160"/>
    </row>
    <row r="3" spans="1:20" ht="18" customHeight="1">
      <c r="A3" s="146"/>
      <c r="B3" s="148"/>
      <c r="C3" s="150" t="s">
        <v>62</v>
      </c>
      <c r="D3" s="151"/>
      <c r="E3" s="151"/>
      <c r="F3" s="152"/>
      <c r="G3" s="151" t="s">
        <v>123</v>
      </c>
      <c r="H3" s="151"/>
      <c r="I3" s="151"/>
      <c r="J3" s="152"/>
      <c r="K3" s="150" t="s">
        <v>63</v>
      </c>
      <c r="L3" s="151"/>
      <c r="M3" s="151"/>
      <c r="N3" s="152"/>
      <c r="O3" s="150" t="s">
        <v>64</v>
      </c>
      <c r="P3" s="151"/>
      <c r="Q3" s="151"/>
      <c r="R3" s="152"/>
    </row>
    <row r="4" spans="1:20" ht="33" customHeight="1">
      <c r="A4" s="139"/>
      <c r="B4" s="149"/>
      <c r="C4" s="124" t="s">
        <v>121</v>
      </c>
      <c r="D4" s="32" t="s">
        <v>122</v>
      </c>
      <c r="E4" s="32" t="s">
        <v>126</v>
      </c>
      <c r="F4" s="54" t="s">
        <v>137</v>
      </c>
      <c r="G4" s="119" t="s">
        <v>121</v>
      </c>
      <c r="H4" s="32" t="s">
        <v>122</v>
      </c>
      <c r="I4" s="32" t="s">
        <v>126</v>
      </c>
      <c r="J4" s="54" t="s">
        <v>135</v>
      </c>
      <c r="K4" s="32" t="s">
        <v>121</v>
      </c>
      <c r="L4" s="32" t="s">
        <v>122</v>
      </c>
      <c r="M4" s="32" t="s">
        <v>126</v>
      </c>
      <c r="N4" s="54" t="s">
        <v>137</v>
      </c>
      <c r="O4" s="32" t="s">
        <v>121</v>
      </c>
      <c r="P4" s="32" t="s">
        <v>122</v>
      </c>
      <c r="Q4" s="32" t="s">
        <v>126</v>
      </c>
      <c r="R4" s="54" t="s">
        <v>138</v>
      </c>
      <c r="T4" s="31"/>
    </row>
    <row r="5" spans="1:20" s="3" customFormat="1" ht="16.5" customHeight="1">
      <c r="A5" s="34">
        <v>1</v>
      </c>
      <c r="B5" s="39">
        <v>2</v>
      </c>
      <c r="C5" s="34">
        <v>3</v>
      </c>
      <c r="D5" s="1">
        <v>4</v>
      </c>
      <c r="E5" s="1">
        <v>5</v>
      </c>
      <c r="F5" s="60">
        <v>6</v>
      </c>
      <c r="G5" s="120">
        <v>7</v>
      </c>
      <c r="H5" s="62">
        <v>8</v>
      </c>
      <c r="I5" s="62">
        <v>9</v>
      </c>
      <c r="J5" s="60">
        <v>10</v>
      </c>
      <c r="K5" s="61">
        <v>11</v>
      </c>
      <c r="L5" s="62">
        <v>12</v>
      </c>
      <c r="M5" s="62">
        <v>13</v>
      </c>
      <c r="N5" s="60">
        <v>14</v>
      </c>
      <c r="O5" s="61">
        <v>15</v>
      </c>
      <c r="P5" s="62">
        <v>16</v>
      </c>
      <c r="Q5" s="62">
        <v>17</v>
      </c>
      <c r="R5" s="60">
        <v>18</v>
      </c>
    </row>
    <row r="6" spans="1:20" s="9" customFormat="1" ht="18.75" customHeight="1">
      <c r="A6" s="35" t="s">
        <v>0</v>
      </c>
      <c r="B6" s="40" t="s">
        <v>54</v>
      </c>
      <c r="C6" s="45">
        <f t="shared" ref="C6:Q6" si="0">SUM(C7:C11)</f>
        <v>0</v>
      </c>
      <c r="D6" s="15">
        <f t="shared" si="0"/>
        <v>0</v>
      </c>
      <c r="E6" s="15">
        <f t="shared" si="0"/>
        <v>82</v>
      </c>
      <c r="F6" s="66"/>
      <c r="G6" s="121">
        <f t="shared" si="0"/>
        <v>0</v>
      </c>
      <c r="H6" s="64">
        <f t="shared" si="0"/>
        <v>0</v>
      </c>
      <c r="I6" s="64">
        <f t="shared" si="0"/>
        <v>0</v>
      </c>
      <c r="J6" s="64"/>
      <c r="K6" s="65">
        <f t="shared" si="0"/>
        <v>0</v>
      </c>
      <c r="L6" s="64">
        <f t="shared" si="0"/>
        <v>0</v>
      </c>
      <c r="M6" s="64">
        <f t="shared" si="0"/>
        <v>0</v>
      </c>
      <c r="N6" s="64"/>
      <c r="O6" s="65">
        <f t="shared" si="0"/>
        <v>0</v>
      </c>
      <c r="P6" s="64">
        <f t="shared" si="0"/>
        <v>0</v>
      </c>
      <c r="Q6" s="64">
        <f t="shared" si="0"/>
        <v>0</v>
      </c>
      <c r="R6" s="66"/>
    </row>
    <row r="7" spans="1:20" ht="18.75" customHeight="1">
      <c r="A7" s="36" t="s">
        <v>1</v>
      </c>
      <c r="B7" s="41" t="s">
        <v>33</v>
      </c>
      <c r="C7" s="46"/>
      <c r="D7" s="16"/>
      <c r="E7" s="16"/>
      <c r="F7" s="74"/>
      <c r="G7" s="122"/>
      <c r="H7" s="67"/>
      <c r="I7" s="67"/>
      <c r="J7" s="67"/>
      <c r="K7" s="68"/>
      <c r="L7" s="67"/>
      <c r="M7" s="67"/>
      <c r="N7" s="67"/>
      <c r="O7" s="68"/>
      <c r="P7" s="67"/>
      <c r="Q7" s="67"/>
      <c r="R7" s="74"/>
    </row>
    <row r="8" spans="1:20" ht="18.75" customHeight="1">
      <c r="A8" s="36" t="s">
        <v>2</v>
      </c>
      <c r="B8" s="41" t="s">
        <v>34</v>
      </c>
      <c r="C8" s="46"/>
      <c r="D8" s="16"/>
      <c r="E8" s="16">
        <v>82</v>
      </c>
      <c r="F8" s="74"/>
      <c r="G8" s="122"/>
      <c r="H8" s="67"/>
      <c r="I8" s="67"/>
      <c r="J8" s="67"/>
      <c r="K8" s="68"/>
      <c r="L8" s="67"/>
      <c r="M8" s="67"/>
      <c r="N8" s="67"/>
      <c r="O8" s="68"/>
      <c r="P8" s="67"/>
      <c r="Q8" s="67"/>
      <c r="R8" s="74"/>
    </row>
    <row r="9" spans="1:20" ht="18.75" customHeight="1">
      <c r="A9" s="36" t="s">
        <v>3</v>
      </c>
      <c r="B9" s="41" t="s">
        <v>35</v>
      </c>
      <c r="C9" s="46"/>
      <c r="D9" s="16"/>
      <c r="E9" s="16"/>
      <c r="F9" s="74"/>
      <c r="G9" s="122"/>
      <c r="H9" s="67"/>
      <c r="I9" s="67"/>
      <c r="J9" s="67"/>
      <c r="K9" s="68"/>
      <c r="L9" s="67"/>
      <c r="M9" s="67"/>
      <c r="N9" s="67"/>
      <c r="O9" s="68"/>
      <c r="P9" s="67"/>
      <c r="Q9" s="67"/>
      <c r="R9" s="74"/>
    </row>
    <row r="10" spans="1:20" ht="18.75" customHeight="1">
      <c r="A10" s="36" t="s">
        <v>4</v>
      </c>
      <c r="B10" s="42" t="s">
        <v>36</v>
      </c>
      <c r="C10" s="46"/>
      <c r="D10" s="16"/>
      <c r="E10" s="16"/>
      <c r="F10" s="74"/>
      <c r="G10" s="122"/>
      <c r="H10" s="67"/>
      <c r="I10" s="67"/>
      <c r="J10" s="67"/>
      <c r="K10" s="68"/>
      <c r="L10" s="67"/>
      <c r="M10" s="67"/>
      <c r="N10" s="67"/>
      <c r="O10" s="68"/>
      <c r="P10" s="67"/>
      <c r="Q10" s="67"/>
      <c r="R10" s="74"/>
    </row>
    <row r="11" spans="1:20" ht="18.75" customHeight="1">
      <c r="A11" s="36" t="s">
        <v>5</v>
      </c>
      <c r="B11" s="41" t="s">
        <v>37</v>
      </c>
      <c r="C11" s="46"/>
      <c r="D11" s="16"/>
      <c r="E11" s="16"/>
      <c r="F11" s="74"/>
      <c r="G11" s="122"/>
      <c r="H11" s="67"/>
      <c r="I11" s="67"/>
      <c r="J11" s="67"/>
      <c r="K11" s="68"/>
      <c r="L11" s="67"/>
      <c r="M11" s="67"/>
      <c r="N11" s="67"/>
      <c r="O11" s="68"/>
      <c r="P11" s="67"/>
      <c r="Q11" s="67"/>
      <c r="R11" s="74"/>
    </row>
    <row r="12" spans="1:20" s="10" customFormat="1" ht="18.75" customHeight="1">
      <c r="A12" s="35" t="s">
        <v>6</v>
      </c>
      <c r="B12" s="40" t="s">
        <v>31</v>
      </c>
      <c r="C12" s="45">
        <f t="shared" ref="C12:Q12" si="1">SUM(C13:C15)</f>
        <v>0</v>
      </c>
      <c r="D12" s="15">
        <f t="shared" si="1"/>
        <v>0</v>
      </c>
      <c r="E12" s="15">
        <f t="shared" si="1"/>
        <v>0</v>
      </c>
      <c r="F12" s="66"/>
      <c r="G12" s="121">
        <f t="shared" si="1"/>
        <v>0</v>
      </c>
      <c r="H12" s="64">
        <f t="shared" si="1"/>
        <v>0</v>
      </c>
      <c r="I12" s="64">
        <f t="shared" si="1"/>
        <v>0</v>
      </c>
      <c r="J12" s="64"/>
      <c r="K12" s="65">
        <f t="shared" si="1"/>
        <v>0</v>
      </c>
      <c r="L12" s="64">
        <f t="shared" si="1"/>
        <v>0</v>
      </c>
      <c r="M12" s="64">
        <f t="shared" si="1"/>
        <v>0</v>
      </c>
      <c r="N12" s="64"/>
      <c r="O12" s="65">
        <f t="shared" si="1"/>
        <v>0</v>
      </c>
      <c r="P12" s="64">
        <f t="shared" si="1"/>
        <v>0</v>
      </c>
      <c r="Q12" s="64">
        <f t="shared" si="1"/>
        <v>0</v>
      </c>
      <c r="R12" s="66"/>
    </row>
    <row r="13" spans="1:20" ht="18.75" customHeight="1">
      <c r="A13" s="36" t="s">
        <v>7</v>
      </c>
      <c r="B13" s="41" t="s">
        <v>38</v>
      </c>
      <c r="C13" s="46"/>
      <c r="D13" s="16"/>
      <c r="E13" s="16"/>
      <c r="F13" s="74"/>
      <c r="G13" s="122"/>
      <c r="H13" s="67"/>
      <c r="I13" s="67"/>
      <c r="J13" s="67"/>
      <c r="K13" s="68"/>
      <c r="L13" s="67"/>
      <c r="M13" s="67"/>
      <c r="N13" s="67"/>
      <c r="O13" s="68"/>
      <c r="P13" s="67"/>
      <c r="Q13" s="67"/>
      <c r="R13" s="74"/>
    </row>
    <row r="14" spans="1:20" ht="18.75" customHeight="1">
      <c r="A14" s="36" t="s">
        <v>8</v>
      </c>
      <c r="B14" s="41" t="s">
        <v>39</v>
      </c>
      <c r="C14" s="46"/>
      <c r="D14" s="16"/>
      <c r="E14" s="16"/>
      <c r="F14" s="74"/>
      <c r="G14" s="122"/>
      <c r="H14" s="67"/>
      <c r="I14" s="67"/>
      <c r="J14" s="67"/>
      <c r="K14" s="68"/>
      <c r="L14" s="67"/>
      <c r="M14" s="67"/>
      <c r="N14" s="67"/>
      <c r="O14" s="68"/>
      <c r="P14" s="67"/>
      <c r="Q14" s="67"/>
      <c r="R14" s="74"/>
    </row>
    <row r="15" spans="1:20" ht="18.75" customHeight="1">
      <c r="A15" s="36" t="s">
        <v>9</v>
      </c>
      <c r="B15" s="41" t="s">
        <v>51</v>
      </c>
      <c r="C15" s="46"/>
      <c r="D15" s="16"/>
      <c r="E15" s="16"/>
      <c r="F15" s="74"/>
      <c r="G15" s="122"/>
      <c r="H15" s="67"/>
      <c r="I15" s="67"/>
      <c r="J15" s="67"/>
      <c r="K15" s="68"/>
      <c r="L15" s="67"/>
      <c r="M15" s="67"/>
      <c r="N15" s="67"/>
      <c r="O15" s="68"/>
      <c r="P15" s="67"/>
      <c r="Q15" s="67"/>
      <c r="R15" s="74"/>
    </row>
    <row r="16" spans="1:20" ht="18.75" customHeight="1">
      <c r="A16" s="35" t="s">
        <v>10</v>
      </c>
      <c r="B16" s="40" t="s">
        <v>32</v>
      </c>
      <c r="C16" s="45">
        <f t="shared" ref="C16:Q16" si="2">SUM(C17:C19)</f>
        <v>0</v>
      </c>
      <c r="D16" s="15">
        <f t="shared" si="2"/>
        <v>947</v>
      </c>
      <c r="E16" s="15">
        <f t="shared" si="2"/>
        <v>0</v>
      </c>
      <c r="F16" s="66"/>
      <c r="G16" s="121">
        <f t="shared" si="2"/>
        <v>0</v>
      </c>
      <c r="H16" s="64">
        <f t="shared" si="2"/>
        <v>0</v>
      </c>
      <c r="I16" s="64">
        <f t="shared" si="2"/>
        <v>0</v>
      </c>
      <c r="J16" s="64"/>
      <c r="K16" s="65">
        <f t="shared" si="2"/>
        <v>0</v>
      </c>
      <c r="L16" s="64">
        <f t="shared" si="2"/>
        <v>0</v>
      </c>
      <c r="M16" s="64">
        <f t="shared" si="2"/>
        <v>0</v>
      </c>
      <c r="N16" s="64"/>
      <c r="O16" s="65">
        <f t="shared" si="2"/>
        <v>0</v>
      </c>
      <c r="P16" s="64">
        <f t="shared" si="2"/>
        <v>0</v>
      </c>
      <c r="Q16" s="64">
        <f t="shared" si="2"/>
        <v>0</v>
      </c>
      <c r="R16" s="66"/>
    </row>
    <row r="17" spans="1:18" ht="18.75" customHeight="1">
      <c r="A17" s="36" t="s">
        <v>11</v>
      </c>
      <c r="B17" s="41" t="s">
        <v>40</v>
      </c>
      <c r="C17" s="47"/>
      <c r="D17" s="17"/>
      <c r="E17" s="16"/>
      <c r="F17" s="74"/>
      <c r="G17" s="135"/>
      <c r="H17" s="70"/>
      <c r="I17" s="67"/>
      <c r="J17" s="67"/>
      <c r="K17" s="69"/>
      <c r="L17" s="70"/>
      <c r="M17" s="67"/>
      <c r="N17" s="67"/>
      <c r="O17" s="69"/>
      <c r="P17" s="70"/>
      <c r="Q17" s="67"/>
      <c r="R17" s="74"/>
    </row>
    <row r="18" spans="1:18" ht="18.75" customHeight="1">
      <c r="A18" s="36" t="s">
        <v>12</v>
      </c>
      <c r="B18" s="41" t="s">
        <v>52</v>
      </c>
      <c r="C18" s="46"/>
      <c r="D18" s="16">
        <v>947</v>
      </c>
      <c r="E18" s="16"/>
      <c r="F18" s="74"/>
      <c r="G18" s="122"/>
      <c r="H18" s="67"/>
      <c r="I18" s="67"/>
      <c r="J18" s="67"/>
      <c r="K18" s="68"/>
      <c r="L18" s="67"/>
      <c r="M18" s="67"/>
      <c r="N18" s="67"/>
      <c r="O18" s="68"/>
      <c r="P18" s="67"/>
      <c r="Q18" s="67"/>
      <c r="R18" s="74"/>
    </row>
    <row r="19" spans="1:18" ht="18.75" customHeight="1">
      <c r="A19" s="36" t="s">
        <v>13</v>
      </c>
      <c r="B19" s="41" t="s">
        <v>41</v>
      </c>
      <c r="C19" s="47"/>
      <c r="D19" s="17"/>
      <c r="E19" s="16"/>
      <c r="F19" s="74"/>
      <c r="G19" s="135"/>
      <c r="H19" s="70"/>
      <c r="I19" s="67"/>
      <c r="J19" s="67"/>
      <c r="K19" s="69"/>
      <c r="L19" s="70"/>
      <c r="M19" s="67"/>
      <c r="N19" s="67"/>
      <c r="O19" s="69"/>
      <c r="P19" s="70"/>
      <c r="Q19" s="67"/>
      <c r="R19" s="74"/>
    </row>
    <row r="20" spans="1:18" s="10" customFormat="1" ht="18.75" customHeight="1">
      <c r="A20" s="35" t="s">
        <v>14</v>
      </c>
      <c r="B20" s="40" t="s">
        <v>42</v>
      </c>
      <c r="C20" s="45">
        <f t="shared" ref="C20:Q20" si="3">SUM(C21+C22)</f>
        <v>0</v>
      </c>
      <c r="D20" s="15">
        <f t="shared" si="3"/>
        <v>0</v>
      </c>
      <c r="E20" s="15">
        <f t="shared" si="3"/>
        <v>0</v>
      </c>
      <c r="F20" s="66"/>
      <c r="G20" s="121">
        <f t="shared" si="3"/>
        <v>189960</v>
      </c>
      <c r="H20" s="64">
        <f t="shared" si="3"/>
        <v>211764</v>
      </c>
      <c r="I20" s="64">
        <f t="shared" si="3"/>
        <v>165940</v>
      </c>
      <c r="J20" s="90">
        <f>I20/H20</f>
        <v>0.78360816758278085</v>
      </c>
      <c r="K20" s="65">
        <f t="shared" si="3"/>
        <v>0</v>
      </c>
      <c r="L20" s="64">
        <f t="shared" si="3"/>
        <v>0</v>
      </c>
      <c r="M20" s="64">
        <f t="shared" si="3"/>
        <v>0</v>
      </c>
      <c r="N20" s="64"/>
      <c r="O20" s="65">
        <f t="shared" si="3"/>
        <v>0</v>
      </c>
      <c r="P20" s="64">
        <f t="shared" si="3"/>
        <v>0</v>
      </c>
      <c r="Q20" s="64">
        <f t="shared" si="3"/>
        <v>0</v>
      </c>
      <c r="R20" s="66"/>
    </row>
    <row r="21" spans="1:18" ht="18.75" customHeight="1">
      <c r="A21" s="36" t="s">
        <v>15</v>
      </c>
      <c r="B21" s="41" t="s">
        <v>43</v>
      </c>
      <c r="C21" s="46"/>
      <c r="D21" s="16"/>
      <c r="E21" s="16"/>
      <c r="F21" s="74"/>
      <c r="G21" s="122">
        <v>189960</v>
      </c>
      <c r="H21" s="67">
        <v>211764</v>
      </c>
      <c r="I21" s="67">
        <v>165940</v>
      </c>
      <c r="J21" s="90">
        <f>I21/H21</f>
        <v>0.78360816758278085</v>
      </c>
      <c r="K21" s="68"/>
      <c r="L21" s="67"/>
      <c r="M21" s="67"/>
      <c r="N21" s="67"/>
      <c r="O21" s="68"/>
      <c r="P21" s="67"/>
      <c r="Q21" s="67"/>
      <c r="R21" s="74"/>
    </row>
    <row r="22" spans="1:18" s="10" customFormat="1" ht="18.75" customHeight="1">
      <c r="A22" s="36" t="s">
        <v>16</v>
      </c>
      <c r="B22" s="41" t="s">
        <v>44</v>
      </c>
      <c r="C22" s="46"/>
      <c r="D22" s="16"/>
      <c r="E22" s="16"/>
      <c r="F22" s="74"/>
      <c r="G22" s="122"/>
      <c r="H22" s="67"/>
      <c r="I22" s="67"/>
      <c r="J22" s="67"/>
      <c r="K22" s="68"/>
      <c r="L22" s="67"/>
      <c r="M22" s="67"/>
      <c r="N22" s="67"/>
      <c r="O22" s="68"/>
      <c r="P22" s="67"/>
      <c r="Q22" s="67"/>
      <c r="R22" s="74"/>
    </row>
    <row r="23" spans="1:18" ht="18.75" customHeight="1">
      <c r="A23" s="35" t="s">
        <v>17</v>
      </c>
      <c r="B23" s="40" t="s">
        <v>45</v>
      </c>
      <c r="C23" s="45">
        <f t="shared" ref="C23:Q23" si="4">SUM(C24+C25+C26)</f>
        <v>0</v>
      </c>
      <c r="D23" s="15">
        <f t="shared" si="4"/>
        <v>0</v>
      </c>
      <c r="E23" s="15">
        <f t="shared" si="4"/>
        <v>0</v>
      </c>
      <c r="F23" s="66"/>
      <c r="G23" s="121">
        <f t="shared" si="4"/>
        <v>0</v>
      </c>
      <c r="H23" s="64">
        <f t="shared" si="4"/>
        <v>0</v>
      </c>
      <c r="I23" s="64">
        <f t="shared" si="4"/>
        <v>0</v>
      </c>
      <c r="J23" s="64"/>
      <c r="K23" s="65">
        <f t="shared" si="4"/>
        <v>0</v>
      </c>
      <c r="L23" s="64">
        <f t="shared" si="4"/>
        <v>0</v>
      </c>
      <c r="M23" s="64">
        <f t="shared" si="4"/>
        <v>0</v>
      </c>
      <c r="N23" s="64"/>
      <c r="O23" s="65">
        <f t="shared" si="4"/>
        <v>0</v>
      </c>
      <c r="P23" s="64">
        <f t="shared" si="4"/>
        <v>0</v>
      </c>
      <c r="Q23" s="64">
        <f t="shared" si="4"/>
        <v>0</v>
      </c>
      <c r="R23" s="66"/>
    </row>
    <row r="24" spans="1:18" ht="18.75" customHeight="1">
      <c r="A24" s="36" t="s">
        <v>18</v>
      </c>
      <c r="B24" s="41" t="s">
        <v>46</v>
      </c>
      <c r="C24" s="46"/>
      <c r="D24" s="16"/>
      <c r="E24" s="16"/>
      <c r="F24" s="74"/>
      <c r="G24" s="122"/>
      <c r="H24" s="67"/>
      <c r="I24" s="67"/>
      <c r="J24" s="67"/>
      <c r="K24" s="68"/>
      <c r="L24" s="67"/>
      <c r="M24" s="67"/>
      <c r="N24" s="67"/>
      <c r="O24" s="68"/>
      <c r="P24" s="67"/>
      <c r="Q24" s="67"/>
      <c r="R24" s="74"/>
    </row>
    <row r="25" spans="1:18" ht="18.75" customHeight="1">
      <c r="A25" s="36" t="s">
        <v>19</v>
      </c>
      <c r="B25" s="41" t="s">
        <v>49</v>
      </c>
      <c r="C25" s="46"/>
      <c r="D25" s="16"/>
      <c r="E25" s="16"/>
      <c r="F25" s="74"/>
      <c r="G25" s="122"/>
      <c r="H25" s="67"/>
      <c r="I25" s="67"/>
      <c r="J25" s="67"/>
      <c r="K25" s="68"/>
      <c r="L25" s="67"/>
      <c r="M25" s="67"/>
      <c r="N25" s="67"/>
      <c r="O25" s="68"/>
      <c r="P25" s="67"/>
      <c r="Q25" s="67"/>
      <c r="R25" s="74"/>
    </row>
    <row r="26" spans="1:18" ht="18.75" customHeight="1">
      <c r="A26" s="36" t="s">
        <v>20</v>
      </c>
      <c r="B26" s="41" t="s">
        <v>47</v>
      </c>
      <c r="C26" s="46"/>
      <c r="D26" s="16"/>
      <c r="E26" s="16"/>
      <c r="F26" s="74"/>
      <c r="G26" s="122"/>
      <c r="H26" s="67"/>
      <c r="I26" s="67"/>
      <c r="J26" s="67"/>
      <c r="K26" s="68"/>
      <c r="L26" s="67"/>
      <c r="M26" s="67"/>
      <c r="N26" s="67"/>
      <c r="O26" s="68"/>
      <c r="P26" s="67"/>
      <c r="Q26" s="67"/>
      <c r="R26" s="74"/>
    </row>
    <row r="27" spans="1:18" s="10" customFormat="1" ht="18.75" customHeight="1">
      <c r="A27" s="35" t="s">
        <v>21</v>
      </c>
      <c r="B27" s="40" t="s">
        <v>48</v>
      </c>
      <c r="C27" s="45">
        <f t="shared" ref="C27:Q27" si="5">C6+C12+C16+C20+C23</f>
        <v>0</v>
      </c>
      <c r="D27" s="15">
        <f t="shared" si="5"/>
        <v>947</v>
      </c>
      <c r="E27" s="15">
        <f t="shared" si="5"/>
        <v>82</v>
      </c>
      <c r="F27" s="66"/>
      <c r="G27" s="121">
        <f t="shared" si="5"/>
        <v>189960</v>
      </c>
      <c r="H27" s="64">
        <f t="shared" si="5"/>
        <v>211764</v>
      </c>
      <c r="I27" s="64">
        <f t="shared" si="5"/>
        <v>165940</v>
      </c>
      <c r="J27" s="90">
        <f>I27/H27</f>
        <v>0.78360816758278085</v>
      </c>
      <c r="K27" s="65">
        <f t="shared" si="5"/>
        <v>0</v>
      </c>
      <c r="L27" s="64">
        <f t="shared" si="5"/>
        <v>0</v>
      </c>
      <c r="M27" s="64">
        <f t="shared" si="5"/>
        <v>0</v>
      </c>
      <c r="N27" s="64"/>
      <c r="O27" s="65">
        <f t="shared" si="5"/>
        <v>0</v>
      </c>
      <c r="P27" s="64">
        <f t="shared" si="5"/>
        <v>0</v>
      </c>
      <c r="Q27" s="64">
        <f t="shared" si="5"/>
        <v>0</v>
      </c>
      <c r="R27" s="66"/>
    </row>
    <row r="28" spans="1:18" ht="18.75" customHeight="1">
      <c r="A28" s="36" t="s">
        <v>22</v>
      </c>
      <c r="B28" s="43" t="s">
        <v>25</v>
      </c>
      <c r="C28" s="46"/>
      <c r="D28" s="16"/>
      <c r="E28" s="16"/>
      <c r="F28" s="74"/>
      <c r="G28" s="122"/>
      <c r="H28" s="67"/>
      <c r="I28" s="67"/>
      <c r="J28" s="67"/>
      <c r="K28" s="68"/>
      <c r="L28" s="67"/>
      <c r="M28" s="67"/>
      <c r="N28" s="67"/>
      <c r="O28" s="68"/>
      <c r="P28" s="67"/>
      <c r="Q28" s="67"/>
      <c r="R28" s="74"/>
    </row>
    <row r="29" spans="1:18" ht="18.75" customHeight="1">
      <c r="A29" s="36" t="s">
        <v>23</v>
      </c>
      <c r="B29" s="43" t="s">
        <v>26</v>
      </c>
      <c r="C29" s="46"/>
      <c r="D29" s="16"/>
      <c r="E29" s="16"/>
      <c r="F29" s="74"/>
      <c r="G29" s="122"/>
      <c r="H29" s="67"/>
      <c r="I29" s="67"/>
      <c r="J29" s="67"/>
      <c r="K29" s="68"/>
      <c r="L29" s="67"/>
      <c r="M29" s="67"/>
      <c r="N29" s="67"/>
      <c r="O29" s="68"/>
      <c r="P29" s="67"/>
      <c r="Q29" s="67"/>
      <c r="R29" s="74"/>
    </row>
    <row r="30" spans="1:18" s="10" customFormat="1" ht="18.75" customHeight="1" thickBot="1">
      <c r="A30" s="37" t="s">
        <v>50</v>
      </c>
      <c r="B30" s="44" t="s">
        <v>53</v>
      </c>
      <c r="C30" s="48">
        <f t="shared" ref="C30:Q30" si="6">SUM(C27:C29)</f>
        <v>0</v>
      </c>
      <c r="D30" s="38">
        <f t="shared" si="6"/>
        <v>947</v>
      </c>
      <c r="E30" s="38">
        <f t="shared" si="6"/>
        <v>82</v>
      </c>
      <c r="F30" s="73"/>
      <c r="G30" s="123">
        <f t="shared" si="6"/>
        <v>189960</v>
      </c>
      <c r="H30" s="71">
        <f t="shared" si="6"/>
        <v>211764</v>
      </c>
      <c r="I30" s="71">
        <f t="shared" si="6"/>
        <v>165940</v>
      </c>
      <c r="J30" s="90">
        <f>I30/H30</f>
        <v>0.78360816758278085</v>
      </c>
      <c r="K30" s="72">
        <f t="shared" si="6"/>
        <v>0</v>
      </c>
      <c r="L30" s="71">
        <f t="shared" si="6"/>
        <v>0</v>
      </c>
      <c r="M30" s="71">
        <f t="shared" si="6"/>
        <v>0</v>
      </c>
      <c r="N30" s="71"/>
      <c r="O30" s="72">
        <f t="shared" si="6"/>
        <v>0</v>
      </c>
      <c r="P30" s="71">
        <f t="shared" si="6"/>
        <v>0</v>
      </c>
      <c r="Q30" s="71">
        <f t="shared" si="6"/>
        <v>0</v>
      </c>
      <c r="R30" s="73"/>
    </row>
    <row r="31" spans="1:18" ht="15">
      <c r="A31" s="4"/>
      <c r="B31" s="4"/>
      <c r="C31" s="18"/>
      <c r="D31" s="18"/>
      <c r="E31" s="18"/>
      <c r="F31" s="18"/>
      <c r="G31" s="18"/>
      <c r="H31" s="18"/>
      <c r="I31" s="18"/>
      <c r="J31" s="18"/>
      <c r="K31" s="18"/>
      <c r="L31" s="24" t="str">
        <f>IF(J31=0," ",J31/I31*100)</f>
        <v xml:space="preserve"> </v>
      </c>
      <c r="M31" s="29"/>
      <c r="N31" s="29"/>
      <c r="O31" s="29"/>
      <c r="P31" s="29"/>
      <c r="Q31" s="24"/>
      <c r="R31" s="11"/>
    </row>
    <row r="32" spans="1:18" ht="15">
      <c r="B32" s="4"/>
      <c r="C32" s="18"/>
      <c r="D32" s="18"/>
      <c r="E32" s="18"/>
      <c r="F32" s="18"/>
      <c r="G32" s="28"/>
      <c r="H32" s="21"/>
      <c r="I32" s="29"/>
      <c r="J32" s="29"/>
      <c r="K32" s="29"/>
      <c r="L32" s="28"/>
      <c r="M32" s="26"/>
      <c r="N32" s="26"/>
      <c r="O32" s="26"/>
      <c r="P32" s="26"/>
      <c r="Q32" s="28"/>
      <c r="R32" s="11"/>
    </row>
    <row r="33" spans="3:18" ht="18">
      <c r="C33" s="18"/>
      <c r="D33" s="18"/>
      <c r="E33" s="18"/>
      <c r="F33" s="18"/>
      <c r="G33" s="49" t="s">
        <v>83</v>
      </c>
      <c r="H33" s="21"/>
      <c r="I33" s="21"/>
      <c r="J33" s="21"/>
      <c r="K33" s="21"/>
      <c r="L33" s="20"/>
      <c r="M33" s="21"/>
      <c r="N33" s="21"/>
      <c r="O33" s="21"/>
      <c r="P33" s="21"/>
      <c r="Q33" s="20"/>
      <c r="R33" s="11"/>
    </row>
    <row r="34" spans="3:18" ht="15">
      <c r="C34" s="18"/>
      <c r="D34" s="18"/>
      <c r="E34" s="18"/>
      <c r="F34" s="18"/>
      <c r="G34" s="28"/>
      <c r="H34" s="29"/>
      <c r="I34" s="29"/>
      <c r="J34" s="29"/>
      <c r="K34" s="29"/>
      <c r="L34" s="28"/>
      <c r="M34" s="29"/>
      <c r="N34" s="29"/>
      <c r="O34" s="29"/>
      <c r="P34" s="29"/>
      <c r="Q34" s="28"/>
      <c r="R34" s="11"/>
    </row>
  </sheetData>
  <mergeCells count="8">
    <mergeCell ref="K3:N3"/>
    <mergeCell ref="O3:R3"/>
    <mergeCell ref="M1:Q1"/>
    <mergeCell ref="A2:A4"/>
    <mergeCell ref="B2:B4"/>
    <mergeCell ref="C2:R2"/>
    <mergeCell ref="C3:F3"/>
    <mergeCell ref="G3:J3"/>
  </mergeCells>
  <phoneticPr fontId="14" type="noConversion"/>
  <printOptions horizontalCentered="1"/>
  <pageMargins left="0.19685039370078741" right="0.19685039370078741" top="0.78740157480314965" bottom="0.19685039370078741" header="0.51181102362204722" footer="0.31496062992125984"/>
  <pageSetup paperSize="9" scale="75" orientation="landscape" horizontalDpi="240" verticalDpi="144" r:id="rId1"/>
  <headerFooter alignWithMargins="0">
    <oddHeader>&amp;L&amp;14
&amp;C&amp;14 2011. III. negyedévi bevételek szakfeladatonként</oddHeader>
    <oddFooter>&amp;C- 4 -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R34"/>
  <sheetViews>
    <sheetView view="pageLayout" zoomScale="75" zoomScaleNormal="100" zoomScaleSheetLayoutView="75" zoomScalePageLayoutView="75" workbookViewId="0">
      <selection activeCell="Q19" sqref="Q19"/>
    </sheetView>
  </sheetViews>
  <sheetFormatPr defaultRowHeight="12.75"/>
  <cols>
    <col min="1" max="1" width="3.85546875" customWidth="1"/>
    <col min="2" max="2" width="44.5703125" customWidth="1"/>
    <col min="3" max="3" width="8.140625" customWidth="1"/>
    <col min="4" max="4" width="8.7109375" customWidth="1"/>
    <col min="5" max="5" width="9.85546875" customWidth="1"/>
    <col min="6" max="6" width="8.7109375" customWidth="1"/>
    <col min="7" max="7" width="7.5703125" customWidth="1"/>
    <col min="8" max="8" width="8.7109375" customWidth="1"/>
    <col min="9" max="9" width="9.42578125" customWidth="1"/>
    <col min="11" max="11" width="8" customWidth="1"/>
    <col min="12" max="12" width="8.7109375" customWidth="1"/>
    <col min="13" max="13" width="9.42578125" customWidth="1"/>
    <col min="14" max="14" width="7.5703125" customWidth="1"/>
    <col min="15" max="15" width="8.28515625" customWidth="1"/>
    <col min="16" max="16" width="8.7109375" customWidth="1"/>
    <col min="17" max="17" width="9.5703125" customWidth="1"/>
    <col min="18" max="18" width="7.85546875" customWidth="1"/>
  </cols>
  <sheetData>
    <row r="1" spans="1:18" ht="21" customHeight="1" thickBot="1">
      <c r="M1" s="145" t="s">
        <v>28</v>
      </c>
      <c r="N1" s="161"/>
      <c r="O1" s="161"/>
      <c r="P1" s="161"/>
      <c r="Q1" s="161"/>
      <c r="R1" s="12"/>
    </row>
    <row r="2" spans="1:18" ht="18" customHeight="1" thickBot="1">
      <c r="A2" s="138" t="s">
        <v>30</v>
      </c>
      <c r="B2" s="147" t="s">
        <v>24</v>
      </c>
      <c r="C2" s="158" t="s">
        <v>61</v>
      </c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59"/>
      <c r="R2" s="160"/>
    </row>
    <row r="3" spans="1:18" ht="18" customHeight="1">
      <c r="A3" s="146"/>
      <c r="B3" s="148"/>
      <c r="C3" s="150" t="s">
        <v>65</v>
      </c>
      <c r="D3" s="151"/>
      <c r="E3" s="151"/>
      <c r="F3" s="152"/>
      <c r="G3" s="150" t="s">
        <v>66</v>
      </c>
      <c r="H3" s="151"/>
      <c r="I3" s="151"/>
      <c r="J3" s="152"/>
      <c r="K3" s="150" t="s">
        <v>67</v>
      </c>
      <c r="L3" s="151"/>
      <c r="M3" s="151"/>
      <c r="N3" s="152"/>
      <c r="O3" s="150" t="s">
        <v>147</v>
      </c>
      <c r="P3" s="151"/>
      <c r="Q3" s="151"/>
      <c r="R3" s="152"/>
    </row>
    <row r="4" spans="1:18" ht="36" customHeight="1">
      <c r="A4" s="139"/>
      <c r="B4" s="149"/>
      <c r="C4" s="124" t="s">
        <v>121</v>
      </c>
      <c r="D4" s="32" t="s">
        <v>122</v>
      </c>
      <c r="E4" s="32" t="s">
        <v>126</v>
      </c>
      <c r="F4" s="54" t="s">
        <v>139</v>
      </c>
      <c r="G4" s="32" t="s">
        <v>121</v>
      </c>
      <c r="H4" s="32" t="s">
        <v>122</v>
      </c>
      <c r="I4" s="32" t="s">
        <v>126</v>
      </c>
      <c r="J4" s="54" t="s">
        <v>139</v>
      </c>
      <c r="K4" s="32" t="s">
        <v>121</v>
      </c>
      <c r="L4" s="32" t="s">
        <v>122</v>
      </c>
      <c r="M4" s="32" t="s">
        <v>126</v>
      </c>
      <c r="N4" s="54" t="s">
        <v>140</v>
      </c>
      <c r="O4" s="124" t="s">
        <v>121</v>
      </c>
      <c r="P4" s="32" t="s">
        <v>122</v>
      </c>
      <c r="Q4" s="32" t="s">
        <v>126</v>
      </c>
      <c r="R4" s="54" t="s">
        <v>138</v>
      </c>
    </row>
    <row r="5" spans="1:18" s="3" customFormat="1">
      <c r="A5" s="34">
        <v>1</v>
      </c>
      <c r="B5" s="39">
        <v>2</v>
      </c>
      <c r="C5" s="34">
        <v>3</v>
      </c>
      <c r="D5" s="1">
        <v>4</v>
      </c>
      <c r="E5" s="1">
        <v>5</v>
      </c>
      <c r="F5" s="60">
        <v>6</v>
      </c>
      <c r="G5" s="61">
        <v>7</v>
      </c>
      <c r="H5" s="62">
        <v>8</v>
      </c>
      <c r="I5" s="62">
        <v>9</v>
      </c>
      <c r="J5" s="60">
        <v>10</v>
      </c>
      <c r="K5" s="61">
        <v>11</v>
      </c>
      <c r="L5" s="62">
        <v>12</v>
      </c>
      <c r="M5" s="62">
        <v>13</v>
      </c>
      <c r="N5" s="60">
        <v>14</v>
      </c>
      <c r="O5" s="61">
        <v>15</v>
      </c>
      <c r="P5" s="62">
        <v>16</v>
      </c>
      <c r="Q5" s="62">
        <v>17</v>
      </c>
      <c r="R5" s="60">
        <v>18</v>
      </c>
    </row>
    <row r="6" spans="1:18" s="9" customFormat="1" ht="18.75" customHeight="1">
      <c r="A6" s="35" t="s">
        <v>0</v>
      </c>
      <c r="B6" s="40" t="s">
        <v>54</v>
      </c>
      <c r="C6" s="45">
        <f t="shared" ref="C6:Q6" si="0">SUM(C7:C11)</f>
        <v>29</v>
      </c>
      <c r="D6" s="15">
        <f t="shared" si="0"/>
        <v>29</v>
      </c>
      <c r="E6" s="15">
        <f t="shared" si="0"/>
        <v>2</v>
      </c>
      <c r="F6" s="91">
        <f>E6/D6</f>
        <v>6.8965517241379309E-2</v>
      </c>
      <c r="G6" s="65">
        <f t="shared" si="0"/>
        <v>75</v>
      </c>
      <c r="H6" s="64">
        <f t="shared" si="0"/>
        <v>75</v>
      </c>
      <c r="I6" s="64">
        <f t="shared" si="0"/>
        <v>0</v>
      </c>
      <c r="J6" s="90">
        <f>I6/H6</f>
        <v>0</v>
      </c>
      <c r="K6" s="65">
        <f t="shared" si="0"/>
        <v>0</v>
      </c>
      <c r="L6" s="64">
        <f t="shared" si="0"/>
        <v>0</v>
      </c>
      <c r="M6" s="64">
        <f t="shared" si="0"/>
        <v>0</v>
      </c>
      <c r="N6" s="64"/>
      <c r="O6" s="65">
        <f t="shared" si="0"/>
        <v>0</v>
      </c>
      <c r="P6" s="64">
        <f t="shared" si="0"/>
        <v>0</v>
      </c>
      <c r="Q6" s="64">
        <f t="shared" si="0"/>
        <v>0</v>
      </c>
      <c r="R6" s="66"/>
    </row>
    <row r="7" spans="1:18" ht="18.75" customHeight="1">
      <c r="A7" s="36" t="s">
        <v>1</v>
      </c>
      <c r="B7" s="41" t="s">
        <v>33</v>
      </c>
      <c r="C7" s="46"/>
      <c r="D7" s="16"/>
      <c r="E7" s="16"/>
      <c r="F7" s="74"/>
      <c r="G7" s="68"/>
      <c r="H7" s="67"/>
      <c r="I7" s="67"/>
      <c r="J7" s="67"/>
      <c r="K7" s="68"/>
      <c r="L7" s="67"/>
      <c r="M7" s="67"/>
      <c r="N7" s="67"/>
      <c r="O7" s="68"/>
      <c r="P7" s="67"/>
      <c r="Q7" s="67"/>
      <c r="R7" s="74"/>
    </row>
    <row r="8" spans="1:18" ht="18.75" customHeight="1">
      <c r="A8" s="36" t="s">
        <v>2</v>
      </c>
      <c r="B8" s="41" t="s">
        <v>34</v>
      </c>
      <c r="C8" s="46">
        <v>29</v>
      </c>
      <c r="D8" s="16">
        <v>29</v>
      </c>
      <c r="E8" s="16">
        <v>2</v>
      </c>
      <c r="F8" s="91">
        <f>E8/D8</f>
        <v>6.8965517241379309E-2</v>
      </c>
      <c r="G8" s="68">
        <v>75</v>
      </c>
      <c r="H8" s="67">
        <v>75</v>
      </c>
      <c r="I8" s="67"/>
      <c r="J8" s="90">
        <f>I8/H8</f>
        <v>0</v>
      </c>
      <c r="K8" s="68"/>
      <c r="L8" s="67"/>
      <c r="M8" s="67"/>
      <c r="N8" s="67"/>
      <c r="O8" s="68"/>
      <c r="P8" s="67"/>
      <c r="Q8" s="67"/>
      <c r="R8" s="74"/>
    </row>
    <row r="9" spans="1:18" ht="18.75" customHeight="1">
      <c r="A9" s="36" t="s">
        <v>3</v>
      </c>
      <c r="B9" s="41" t="s">
        <v>35</v>
      </c>
      <c r="C9" s="46"/>
      <c r="D9" s="16"/>
      <c r="E9" s="16"/>
      <c r="F9" s="91"/>
      <c r="G9" s="68"/>
      <c r="H9" s="67"/>
      <c r="I9" s="67"/>
      <c r="J9" s="67"/>
      <c r="K9" s="68"/>
      <c r="L9" s="67"/>
      <c r="M9" s="67"/>
      <c r="N9" s="67"/>
      <c r="O9" s="68"/>
      <c r="P9" s="67"/>
      <c r="Q9" s="67"/>
      <c r="R9" s="74"/>
    </row>
    <row r="10" spans="1:18" ht="18.75" customHeight="1">
      <c r="A10" s="36" t="s">
        <v>4</v>
      </c>
      <c r="B10" s="42" t="s">
        <v>36</v>
      </c>
      <c r="C10" s="46"/>
      <c r="D10" s="16"/>
      <c r="E10" s="16"/>
      <c r="F10" s="91"/>
      <c r="G10" s="68"/>
      <c r="H10" s="67"/>
      <c r="I10" s="67"/>
      <c r="J10" s="67"/>
      <c r="K10" s="68"/>
      <c r="L10" s="67"/>
      <c r="M10" s="67"/>
      <c r="N10" s="67"/>
      <c r="O10" s="68"/>
      <c r="P10" s="67"/>
      <c r="Q10" s="67"/>
      <c r="R10" s="74"/>
    </row>
    <row r="11" spans="1:18" ht="18.75" customHeight="1">
      <c r="A11" s="36" t="s">
        <v>5</v>
      </c>
      <c r="B11" s="41" t="s">
        <v>37</v>
      </c>
      <c r="C11" s="46"/>
      <c r="D11" s="16"/>
      <c r="E11" s="16"/>
      <c r="F11" s="91"/>
      <c r="G11" s="68"/>
      <c r="H11" s="67"/>
      <c r="I11" s="67"/>
      <c r="J11" s="67"/>
      <c r="K11" s="68"/>
      <c r="L11" s="67"/>
      <c r="M11" s="67"/>
      <c r="N11" s="67"/>
      <c r="O11" s="68"/>
      <c r="P11" s="67"/>
      <c r="Q11" s="67"/>
      <c r="R11" s="74"/>
    </row>
    <row r="12" spans="1:18" s="10" customFormat="1" ht="18.75" customHeight="1">
      <c r="A12" s="35" t="s">
        <v>6</v>
      </c>
      <c r="B12" s="40" t="s">
        <v>31</v>
      </c>
      <c r="C12" s="45">
        <f t="shared" ref="C12:Q12" si="1">SUM(C13:C15)</f>
        <v>0</v>
      </c>
      <c r="D12" s="15">
        <f t="shared" si="1"/>
        <v>0</v>
      </c>
      <c r="E12" s="15">
        <f t="shared" si="1"/>
        <v>0</v>
      </c>
      <c r="F12" s="91"/>
      <c r="G12" s="65">
        <f t="shared" si="1"/>
        <v>0</v>
      </c>
      <c r="H12" s="64">
        <f t="shared" si="1"/>
        <v>0</v>
      </c>
      <c r="I12" s="64">
        <f t="shared" si="1"/>
        <v>0</v>
      </c>
      <c r="J12" s="64"/>
      <c r="K12" s="65">
        <f t="shared" si="1"/>
        <v>0</v>
      </c>
      <c r="L12" s="64">
        <f t="shared" si="1"/>
        <v>0</v>
      </c>
      <c r="M12" s="64">
        <f t="shared" si="1"/>
        <v>0</v>
      </c>
      <c r="N12" s="64"/>
      <c r="O12" s="65">
        <f t="shared" si="1"/>
        <v>0</v>
      </c>
      <c r="P12" s="64">
        <f t="shared" si="1"/>
        <v>0</v>
      </c>
      <c r="Q12" s="64">
        <f t="shared" si="1"/>
        <v>0</v>
      </c>
      <c r="R12" s="66"/>
    </row>
    <row r="13" spans="1:18" ht="18.75" customHeight="1">
      <c r="A13" s="36" t="s">
        <v>7</v>
      </c>
      <c r="B13" s="41" t="s">
        <v>38</v>
      </c>
      <c r="C13" s="46"/>
      <c r="D13" s="16"/>
      <c r="E13" s="16"/>
      <c r="F13" s="91"/>
      <c r="G13" s="68"/>
      <c r="H13" s="67"/>
      <c r="I13" s="67"/>
      <c r="J13" s="67"/>
      <c r="K13" s="68"/>
      <c r="L13" s="67"/>
      <c r="M13" s="67"/>
      <c r="N13" s="67"/>
      <c r="O13" s="68"/>
      <c r="P13" s="67"/>
      <c r="Q13" s="67"/>
      <c r="R13" s="74"/>
    </row>
    <row r="14" spans="1:18" ht="18.75" customHeight="1">
      <c r="A14" s="36" t="s">
        <v>8</v>
      </c>
      <c r="B14" s="41" t="s">
        <v>39</v>
      </c>
      <c r="C14" s="46"/>
      <c r="D14" s="16"/>
      <c r="E14" s="16"/>
      <c r="F14" s="91"/>
      <c r="G14" s="68"/>
      <c r="H14" s="67"/>
      <c r="I14" s="67"/>
      <c r="J14" s="67"/>
      <c r="K14" s="68"/>
      <c r="L14" s="67"/>
      <c r="M14" s="67"/>
      <c r="N14" s="67"/>
      <c r="O14" s="68"/>
      <c r="P14" s="67"/>
      <c r="Q14" s="67"/>
      <c r="R14" s="74"/>
    </row>
    <row r="15" spans="1:18" ht="18.75" customHeight="1">
      <c r="A15" s="36" t="s">
        <v>9</v>
      </c>
      <c r="B15" s="41" t="s">
        <v>51</v>
      </c>
      <c r="C15" s="46"/>
      <c r="D15" s="16"/>
      <c r="E15" s="16"/>
      <c r="F15" s="91"/>
      <c r="G15" s="68"/>
      <c r="H15" s="67"/>
      <c r="I15" s="67"/>
      <c r="J15" s="67"/>
      <c r="K15" s="68"/>
      <c r="L15" s="67"/>
      <c r="M15" s="67"/>
      <c r="N15" s="67"/>
      <c r="O15" s="68"/>
      <c r="P15" s="67"/>
      <c r="Q15" s="67"/>
      <c r="R15" s="74"/>
    </row>
    <row r="16" spans="1:18" ht="18.75" customHeight="1">
      <c r="A16" s="35" t="s">
        <v>10</v>
      </c>
      <c r="B16" s="40" t="s">
        <v>32</v>
      </c>
      <c r="C16" s="45">
        <f t="shared" ref="C16:Q16" si="2">SUM(C17:C19)</f>
        <v>1300</v>
      </c>
      <c r="D16" s="15">
        <f t="shared" si="2"/>
        <v>1300</v>
      </c>
      <c r="E16" s="15">
        <f t="shared" si="2"/>
        <v>846</v>
      </c>
      <c r="F16" s="91">
        <f>E16/D16</f>
        <v>0.65076923076923077</v>
      </c>
      <c r="G16" s="65">
        <f t="shared" si="2"/>
        <v>5436</v>
      </c>
      <c r="H16" s="64">
        <f t="shared" si="2"/>
        <v>5436</v>
      </c>
      <c r="I16" s="64">
        <f t="shared" si="2"/>
        <v>4069</v>
      </c>
      <c r="J16" s="90">
        <f>I16/H16</f>
        <v>0.7485283296541575</v>
      </c>
      <c r="K16" s="65">
        <f t="shared" si="2"/>
        <v>0</v>
      </c>
      <c r="L16" s="64">
        <f t="shared" si="2"/>
        <v>0</v>
      </c>
      <c r="M16" s="64">
        <f t="shared" si="2"/>
        <v>0</v>
      </c>
      <c r="N16" s="64"/>
      <c r="O16" s="65">
        <f t="shared" si="2"/>
        <v>0</v>
      </c>
      <c r="P16" s="64">
        <f t="shared" si="2"/>
        <v>0</v>
      </c>
      <c r="Q16" s="64">
        <f t="shared" si="2"/>
        <v>1142</v>
      </c>
      <c r="R16" s="66"/>
    </row>
    <row r="17" spans="1:18" ht="18.75" customHeight="1">
      <c r="A17" s="36" t="s">
        <v>11</v>
      </c>
      <c r="B17" s="41" t="s">
        <v>40</v>
      </c>
      <c r="C17" s="47"/>
      <c r="D17" s="17"/>
      <c r="E17" s="16"/>
      <c r="F17" s="91"/>
      <c r="G17" s="69"/>
      <c r="H17" s="70"/>
      <c r="I17" s="67"/>
      <c r="J17" s="67"/>
      <c r="K17" s="69"/>
      <c r="L17" s="70"/>
      <c r="M17" s="67"/>
      <c r="N17" s="67"/>
      <c r="O17" s="69"/>
      <c r="P17" s="70"/>
      <c r="Q17" s="67"/>
      <c r="R17" s="74"/>
    </row>
    <row r="18" spans="1:18" ht="18.75" customHeight="1">
      <c r="A18" s="36" t="s">
        <v>12</v>
      </c>
      <c r="B18" s="41" t="s">
        <v>52</v>
      </c>
      <c r="C18" s="46">
        <v>1300</v>
      </c>
      <c r="D18" s="16">
        <v>1300</v>
      </c>
      <c r="E18" s="16">
        <v>846</v>
      </c>
      <c r="F18" s="91">
        <f>E18/D18</f>
        <v>0.65076923076923077</v>
      </c>
      <c r="G18" s="68">
        <v>5436</v>
      </c>
      <c r="H18" s="67">
        <v>5436</v>
      </c>
      <c r="I18" s="67">
        <v>4069</v>
      </c>
      <c r="J18" s="90">
        <f>I18/H18</f>
        <v>0.7485283296541575</v>
      </c>
      <c r="K18" s="68"/>
      <c r="L18" s="67"/>
      <c r="M18" s="67"/>
      <c r="N18" s="67"/>
      <c r="O18" s="68"/>
      <c r="P18" s="67"/>
      <c r="Q18" s="67">
        <v>1142</v>
      </c>
      <c r="R18" s="74"/>
    </row>
    <row r="19" spans="1:18" ht="18.75" customHeight="1">
      <c r="A19" s="36" t="s">
        <v>13</v>
      </c>
      <c r="B19" s="41" t="s">
        <v>41</v>
      </c>
      <c r="C19" s="47"/>
      <c r="D19" s="17"/>
      <c r="E19" s="16"/>
      <c r="F19" s="91"/>
      <c r="G19" s="69"/>
      <c r="H19" s="70"/>
      <c r="I19" s="67"/>
      <c r="J19" s="67"/>
      <c r="K19" s="69"/>
      <c r="L19" s="70"/>
      <c r="M19" s="67"/>
      <c r="N19" s="67"/>
      <c r="O19" s="69"/>
      <c r="P19" s="70"/>
      <c r="Q19" s="67"/>
      <c r="R19" s="74"/>
    </row>
    <row r="20" spans="1:18" s="10" customFormat="1" ht="18.75" customHeight="1">
      <c r="A20" s="35" t="s">
        <v>14</v>
      </c>
      <c r="B20" s="40" t="s">
        <v>42</v>
      </c>
      <c r="C20" s="45">
        <f t="shared" ref="C20:Q20" si="3">SUM(C21+C22)</f>
        <v>0</v>
      </c>
      <c r="D20" s="15">
        <f t="shared" si="3"/>
        <v>0</v>
      </c>
      <c r="E20" s="15">
        <f t="shared" si="3"/>
        <v>0</v>
      </c>
      <c r="F20" s="91"/>
      <c r="G20" s="65">
        <f t="shared" si="3"/>
        <v>0</v>
      </c>
      <c r="H20" s="64">
        <f t="shared" si="3"/>
        <v>0</v>
      </c>
      <c r="I20" s="64">
        <f t="shared" si="3"/>
        <v>0</v>
      </c>
      <c r="J20" s="64"/>
      <c r="K20" s="65">
        <f t="shared" si="3"/>
        <v>0</v>
      </c>
      <c r="L20" s="64">
        <f t="shared" si="3"/>
        <v>0</v>
      </c>
      <c r="M20" s="64">
        <f t="shared" si="3"/>
        <v>0</v>
      </c>
      <c r="N20" s="64"/>
      <c r="O20" s="65">
        <f t="shared" si="3"/>
        <v>0</v>
      </c>
      <c r="P20" s="64">
        <f t="shared" si="3"/>
        <v>0</v>
      </c>
      <c r="Q20" s="64">
        <f t="shared" si="3"/>
        <v>0</v>
      </c>
      <c r="R20" s="66"/>
    </row>
    <row r="21" spans="1:18" ht="18.75" customHeight="1">
      <c r="A21" s="36" t="s">
        <v>15</v>
      </c>
      <c r="B21" s="41" t="s">
        <v>43</v>
      </c>
      <c r="C21" s="46"/>
      <c r="D21" s="16"/>
      <c r="E21" s="16"/>
      <c r="F21" s="91"/>
      <c r="G21" s="68"/>
      <c r="H21" s="67"/>
      <c r="I21" s="67"/>
      <c r="J21" s="67"/>
      <c r="K21" s="68"/>
      <c r="L21" s="67"/>
      <c r="M21" s="67"/>
      <c r="N21" s="67"/>
      <c r="O21" s="68"/>
      <c r="P21" s="67"/>
      <c r="Q21" s="67"/>
      <c r="R21" s="74"/>
    </row>
    <row r="22" spans="1:18" s="10" customFormat="1" ht="18.75" customHeight="1">
      <c r="A22" s="36" t="s">
        <v>16</v>
      </c>
      <c r="B22" s="41" t="s">
        <v>44</v>
      </c>
      <c r="C22" s="46"/>
      <c r="D22" s="16"/>
      <c r="E22" s="16"/>
      <c r="F22" s="91"/>
      <c r="G22" s="68"/>
      <c r="H22" s="67"/>
      <c r="I22" s="67"/>
      <c r="J22" s="67"/>
      <c r="K22" s="68"/>
      <c r="L22" s="67"/>
      <c r="M22" s="67"/>
      <c r="N22" s="67"/>
      <c r="O22" s="68"/>
      <c r="P22" s="67"/>
      <c r="Q22" s="67"/>
      <c r="R22" s="74"/>
    </row>
    <row r="23" spans="1:18" ht="18.75" customHeight="1">
      <c r="A23" s="35" t="s">
        <v>17</v>
      </c>
      <c r="B23" s="40" t="s">
        <v>45</v>
      </c>
      <c r="C23" s="45">
        <f t="shared" ref="C23:Q23" si="4">SUM(C24+C25+C26)</f>
        <v>0</v>
      </c>
      <c r="D23" s="15">
        <f t="shared" si="4"/>
        <v>0</v>
      </c>
      <c r="E23" s="15">
        <f t="shared" si="4"/>
        <v>0</v>
      </c>
      <c r="F23" s="91"/>
      <c r="G23" s="65">
        <f t="shared" si="4"/>
        <v>0</v>
      </c>
      <c r="H23" s="64">
        <f t="shared" si="4"/>
        <v>0</v>
      </c>
      <c r="I23" s="64">
        <f t="shared" si="4"/>
        <v>0</v>
      </c>
      <c r="J23" s="64"/>
      <c r="K23" s="65">
        <f t="shared" si="4"/>
        <v>0</v>
      </c>
      <c r="L23" s="64">
        <f t="shared" si="4"/>
        <v>0</v>
      </c>
      <c r="M23" s="64">
        <f t="shared" si="4"/>
        <v>0</v>
      </c>
      <c r="N23" s="64"/>
      <c r="O23" s="65">
        <f t="shared" si="4"/>
        <v>0</v>
      </c>
      <c r="P23" s="64">
        <f t="shared" si="4"/>
        <v>0</v>
      </c>
      <c r="Q23" s="64">
        <f t="shared" si="4"/>
        <v>0</v>
      </c>
      <c r="R23" s="66"/>
    </row>
    <row r="24" spans="1:18" ht="18.75" customHeight="1">
      <c r="A24" s="36" t="s">
        <v>18</v>
      </c>
      <c r="B24" s="41" t="s">
        <v>46</v>
      </c>
      <c r="C24" s="46"/>
      <c r="D24" s="16"/>
      <c r="E24" s="16"/>
      <c r="F24" s="91"/>
      <c r="G24" s="68"/>
      <c r="H24" s="67"/>
      <c r="I24" s="67"/>
      <c r="J24" s="67"/>
      <c r="K24" s="68"/>
      <c r="L24" s="67"/>
      <c r="M24" s="67"/>
      <c r="N24" s="67"/>
      <c r="O24" s="68"/>
      <c r="P24" s="67"/>
      <c r="Q24" s="67"/>
      <c r="R24" s="74"/>
    </row>
    <row r="25" spans="1:18" ht="18.75" customHeight="1">
      <c r="A25" s="36" t="s">
        <v>19</v>
      </c>
      <c r="B25" s="41" t="s">
        <v>49</v>
      </c>
      <c r="C25" s="46"/>
      <c r="D25" s="16"/>
      <c r="E25" s="16"/>
      <c r="F25" s="91"/>
      <c r="G25" s="68"/>
      <c r="H25" s="67"/>
      <c r="I25" s="67"/>
      <c r="J25" s="67"/>
      <c r="K25" s="68"/>
      <c r="L25" s="67"/>
      <c r="M25" s="67"/>
      <c r="N25" s="67"/>
      <c r="O25" s="68"/>
      <c r="P25" s="67"/>
      <c r="Q25" s="67"/>
      <c r="R25" s="74"/>
    </row>
    <row r="26" spans="1:18" ht="18.75" customHeight="1">
      <c r="A26" s="36" t="s">
        <v>20</v>
      </c>
      <c r="B26" s="41" t="s">
        <v>47</v>
      </c>
      <c r="C26" s="46"/>
      <c r="D26" s="16"/>
      <c r="E26" s="16"/>
      <c r="F26" s="91"/>
      <c r="G26" s="68"/>
      <c r="H26" s="67"/>
      <c r="I26" s="67"/>
      <c r="J26" s="67"/>
      <c r="K26" s="68"/>
      <c r="L26" s="67"/>
      <c r="M26" s="67"/>
      <c r="N26" s="67"/>
      <c r="O26" s="68"/>
      <c r="P26" s="67"/>
      <c r="Q26" s="67"/>
      <c r="R26" s="74"/>
    </row>
    <row r="27" spans="1:18" s="10" customFormat="1" ht="18.75" customHeight="1">
      <c r="A27" s="35" t="s">
        <v>21</v>
      </c>
      <c r="B27" s="40" t="s">
        <v>48</v>
      </c>
      <c r="C27" s="45">
        <f t="shared" ref="C27:Q27" si="5">C6+C12+C16+C20+C23</f>
        <v>1329</v>
      </c>
      <c r="D27" s="15">
        <f t="shared" si="5"/>
        <v>1329</v>
      </c>
      <c r="E27" s="15">
        <f t="shared" si="5"/>
        <v>848</v>
      </c>
      <c r="F27" s="91">
        <f>E27/D27</f>
        <v>0.63807373965387515</v>
      </c>
      <c r="G27" s="65">
        <f t="shared" si="5"/>
        <v>5511</v>
      </c>
      <c r="H27" s="64">
        <f t="shared" si="5"/>
        <v>5511</v>
      </c>
      <c r="I27" s="64">
        <f t="shared" si="5"/>
        <v>4069</v>
      </c>
      <c r="J27" s="90">
        <f>I27/H27</f>
        <v>0.73834149882054079</v>
      </c>
      <c r="K27" s="65">
        <f t="shared" si="5"/>
        <v>0</v>
      </c>
      <c r="L27" s="64">
        <f t="shared" si="5"/>
        <v>0</v>
      </c>
      <c r="M27" s="64">
        <f t="shared" si="5"/>
        <v>0</v>
      </c>
      <c r="N27" s="64"/>
      <c r="O27" s="65">
        <f t="shared" si="5"/>
        <v>0</v>
      </c>
      <c r="P27" s="64">
        <f t="shared" si="5"/>
        <v>0</v>
      </c>
      <c r="Q27" s="64">
        <f t="shared" si="5"/>
        <v>1142</v>
      </c>
      <c r="R27" s="66"/>
    </row>
    <row r="28" spans="1:18" ht="18.75" customHeight="1">
      <c r="A28" s="36" t="s">
        <v>22</v>
      </c>
      <c r="B28" s="43" t="s">
        <v>25</v>
      </c>
      <c r="C28" s="46"/>
      <c r="D28" s="16"/>
      <c r="E28" s="16"/>
      <c r="F28" s="130"/>
      <c r="G28" s="68"/>
      <c r="H28" s="67"/>
      <c r="I28" s="67"/>
      <c r="J28" s="67"/>
      <c r="K28" s="68"/>
      <c r="L28" s="67"/>
      <c r="M28" s="67"/>
      <c r="N28" s="67"/>
      <c r="O28" s="68"/>
      <c r="P28" s="67"/>
      <c r="Q28" s="67"/>
      <c r="R28" s="74"/>
    </row>
    <row r="29" spans="1:18" ht="18.75" customHeight="1">
      <c r="A29" s="36" t="s">
        <v>23</v>
      </c>
      <c r="B29" s="43" t="s">
        <v>26</v>
      </c>
      <c r="C29" s="46"/>
      <c r="D29" s="16"/>
      <c r="E29" s="16"/>
      <c r="F29" s="130"/>
      <c r="G29" s="68"/>
      <c r="H29" s="67"/>
      <c r="I29" s="67"/>
      <c r="J29" s="67"/>
      <c r="K29" s="68"/>
      <c r="L29" s="67"/>
      <c r="M29" s="67"/>
      <c r="N29" s="67"/>
      <c r="O29" s="68"/>
      <c r="P29" s="67"/>
      <c r="Q29" s="67"/>
      <c r="R29" s="74"/>
    </row>
    <row r="30" spans="1:18" s="10" customFormat="1" ht="18.75" customHeight="1" thickBot="1">
      <c r="A30" s="37" t="s">
        <v>50</v>
      </c>
      <c r="B30" s="44" t="s">
        <v>53</v>
      </c>
      <c r="C30" s="48">
        <f t="shared" ref="C30:Q30" si="6">SUM(C27:C29)</f>
        <v>1329</v>
      </c>
      <c r="D30" s="38">
        <f t="shared" si="6"/>
        <v>1329</v>
      </c>
      <c r="E30" s="38">
        <f t="shared" si="6"/>
        <v>848</v>
      </c>
      <c r="F30" s="93">
        <f>E30/D30</f>
        <v>0.63807373965387515</v>
      </c>
      <c r="G30" s="72">
        <f t="shared" si="6"/>
        <v>5511</v>
      </c>
      <c r="H30" s="71">
        <f t="shared" si="6"/>
        <v>5511</v>
      </c>
      <c r="I30" s="71">
        <f t="shared" si="6"/>
        <v>4069</v>
      </c>
      <c r="J30" s="90">
        <f>I30/H30</f>
        <v>0.73834149882054079</v>
      </c>
      <c r="K30" s="72">
        <f t="shared" si="6"/>
        <v>0</v>
      </c>
      <c r="L30" s="71">
        <f t="shared" si="6"/>
        <v>0</v>
      </c>
      <c r="M30" s="71">
        <f t="shared" si="6"/>
        <v>0</v>
      </c>
      <c r="N30" s="71"/>
      <c r="O30" s="72">
        <f t="shared" si="6"/>
        <v>0</v>
      </c>
      <c r="P30" s="71">
        <f t="shared" si="6"/>
        <v>0</v>
      </c>
      <c r="Q30" s="71">
        <f t="shared" si="6"/>
        <v>1142</v>
      </c>
      <c r="R30" s="73"/>
    </row>
    <row r="31" spans="1:18" ht="15">
      <c r="A31" s="4"/>
      <c r="B31" s="4"/>
      <c r="C31" s="18"/>
      <c r="D31" s="18"/>
      <c r="E31" s="18" t="s">
        <v>84</v>
      </c>
      <c r="F31" s="18"/>
      <c r="G31" s="18"/>
      <c r="H31" s="18"/>
      <c r="I31" s="18"/>
      <c r="J31" s="18"/>
      <c r="K31" s="18"/>
      <c r="L31" s="24" t="str">
        <f>IF(J31=0," ",J31/I31*100)</f>
        <v xml:space="preserve"> </v>
      </c>
      <c r="M31" s="29"/>
      <c r="N31" s="29"/>
      <c r="O31" s="29"/>
      <c r="P31" s="29"/>
      <c r="Q31" s="24"/>
      <c r="R31" s="11"/>
    </row>
    <row r="32" spans="1:18" ht="15">
      <c r="B32" s="4"/>
      <c r="C32" s="18"/>
      <c r="D32" s="18"/>
      <c r="E32" s="18"/>
      <c r="F32" s="18"/>
      <c r="G32" s="28"/>
      <c r="H32" s="29"/>
      <c r="I32" s="29"/>
      <c r="J32" s="29"/>
      <c r="K32" s="29"/>
      <c r="L32" s="28"/>
      <c r="M32" s="26"/>
      <c r="N32" s="26"/>
      <c r="O32" s="26"/>
      <c r="P32" s="26"/>
      <c r="Q32" s="28"/>
      <c r="R32" s="11"/>
    </row>
    <row r="33" spans="3:18" ht="15">
      <c r="C33" s="18"/>
      <c r="D33" s="18"/>
      <c r="E33" s="18"/>
      <c r="F33" s="18"/>
      <c r="G33" s="50"/>
      <c r="H33" s="21"/>
      <c r="I33" s="21"/>
      <c r="J33" s="21"/>
      <c r="K33" s="21"/>
      <c r="L33" s="20"/>
      <c r="M33" s="21"/>
      <c r="N33" s="21"/>
      <c r="O33" s="21"/>
      <c r="P33" s="21"/>
      <c r="Q33" s="20"/>
      <c r="R33" s="11"/>
    </row>
    <row r="34" spans="3:18" ht="15">
      <c r="C34" s="18"/>
      <c r="D34" s="18"/>
      <c r="E34" s="18"/>
      <c r="F34" s="18"/>
      <c r="G34" s="28"/>
      <c r="H34" s="29"/>
      <c r="I34" s="29"/>
      <c r="J34" s="29"/>
      <c r="K34" s="29"/>
      <c r="L34" s="28"/>
      <c r="M34" s="29"/>
      <c r="N34" s="29"/>
      <c r="O34" s="29"/>
      <c r="P34" s="29"/>
      <c r="Q34" s="28"/>
      <c r="R34" s="11"/>
    </row>
  </sheetData>
  <mergeCells count="8">
    <mergeCell ref="K3:N3"/>
    <mergeCell ref="O3:R3"/>
    <mergeCell ref="M1:Q1"/>
    <mergeCell ref="A2:A4"/>
    <mergeCell ref="B2:B4"/>
    <mergeCell ref="C2:R2"/>
    <mergeCell ref="C3:F3"/>
    <mergeCell ref="G3:J3"/>
  </mergeCells>
  <phoneticPr fontId="14" type="noConversion"/>
  <printOptions horizontalCentered="1"/>
  <pageMargins left="0.19685039370078741" right="0.19685039370078741" top="0.78740157480314965" bottom="0.19685039370078741" header="0.51181102362204722" footer="0.31496062992125984"/>
  <pageSetup paperSize="9" scale="65" orientation="landscape" horizontalDpi="240" verticalDpi="144" r:id="rId1"/>
  <headerFooter alignWithMargins="0">
    <oddHeader>&amp;L&amp;14
&amp;C&amp;14 2011. III. negyedévi bevételek szakfeladatonként</oddHeader>
    <oddFooter>&amp;C- 5 -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R34"/>
  <sheetViews>
    <sheetView view="pageLayout" zoomScale="75" zoomScaleNormal="100" zoomScaleSheetLayoutView="75" zoomScalePageLayoutView="75" workbookViewId="0">
      <selection activeCell="S18" sqref="S18"/>
    </sheetView>
  </sheetViews>
  <sheetFormatPr defaultRowHeight="12.75"/>
  <cols>
    <col min="1" max="1" width="3.85546875" customWidth="1"/>
    <col min="2" max="2" width="43.42578125" customWidth="1"/>
    <col min="3" max="3" width="8.7109375" customWidth="1"/>
    <col min="4" max="4" width="8.140625" customWidth="1"/>
    <col min="5" max="5" width="9.7109375" customWidth="1"/>
    <col min="6" max="8" width="8.7109375" customWidth="1"/>
    <col min="9" max="9" width="9.7109375" customWidth="1"/>
    <col min="10" max="12" width="8.7109375" customWidth="1"/>
    <col min="13" max="13" width="10.140625" customWidth="1"/>
    <col min="14" max="16" width="8.7109375" customWidth="1"/>
    <col min="17" max="17" width="9.28515625" customWidth="1"/>
    <col min="18" max="18" width="8.7109375" customWidth="1"/>
  </cols>
  <sheetData>
    <row r="1" spans="1:18" ht="21" customHeight="1" thickBot="1">
      <c r="M1" s="145" t="s">
        <v>28</v>
      </c>
      <c r="N1" s="161"/>
      <c r="O1" s="161"/>
      <c r="P1" s="161"/>
      <c r="Q1" s="161"/>
      <c r="R1" s="12"/>
    </row>
    <row r="2" spans="1:18" ht="18" customHeight="1" thickBot="1">
      <c r="A2" s="138" t="s">
        <v>30</v>
      </c>
      <c r="B2" s="147" t="s">
        <v>24</v>
      </c>
      <c r="C2" s="158" t="s">
        <v>61</v>
      </c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59"/>
      <c r="R2" s="160"/>
    </row>
    <row r="3" spans="1:18" ht="17.25" customHeight="1">
      <c r="A3" s="146"/>
      <c r="B3" s="148"/>
      <c r="C3" s="150" t="s">
        <v>68</v>
      </c>
      <c r="D3" s="151"/>
      <c r="E3" s="151"/>
      <c r="F3" s="152"/>
      <c r="G3" s="150" t="s">
        <v>69</v>
      </c>
      <c r="H3" s="151"/>
      <c r="I3" s="151"/>
      <c r="J3" s="152"/>
      <c r="K3" s="150" t="s">
        <v>70</v>
      </c>
      <c r="L3" s="151"/>
      <c r="M3" s="151"/>
      <c r="N3" s="152"/>
      <c r="O3" s="150" t="s">
        <v>71</v>
      </c>
      <c r="P3" s="151"/>
      <c r="Q3" s="151"/>
      <c r="R3" s="152"/>
    </row>
    <row r="4" spans="1:18" ht="33" customHeight="1">
      <c r="A4" s="139"/>
      <c r="B4" s="149"/>
      <c r="C4" s="124" t="s">
        <v>121</v>
      </c>
      <c r="D4" s="32" t="s">
        <v>122</v>
      </c>
      <c r="E4" s="32" t="s">
        <v>126</v>
      </c>
      <c r="F4" s="54" t="s">
        <v>139</v>
      </c>
      <c r="G4" s="32" t="s">
        <v>121</v>
      </c>
      <c r="H4" s="32" t="s">
        <v>122</v>
      </c>
      <c r="I4" s="32" t="s">
        <v>126</v>
      </c>
      <c r="J4" s="54" t="s">
        <v>138</v>
      </c>
      <c r="K4" s="124" t="s">
        <v>121</v>
      </c>
      <c r="L4" s="32" t="s">
        <v>122</v>
      </c>
      <c r="M4" s="32" t="s">
        <v>126</v>
      </c>
      <c r="N4" s="54" t="s">
        <v>141</v>
      </c>
      <c r="O4" s="32" t="s">
        <v>121</v>
      </c>
      <c r="P4" s="32" t="s">
        <v>122</v>
      </c>
      <c r="Q4" s="32" t="s">
        <v>126</v>
      </c>
      <c r="R4" s="54" t="s">
        <v>138</v>
      </c>
    </row>
    <row r="5" spans="1:18" s="3" customFormat="1">
      <c r="A5" s="34">
        <v>1</v>
      </c>
      <c r="B5" s="39">
        <v>2</v>
      </c>
      <c r="C5" s="34">
        <v>3</v>
      </c>
      <c r="D5" s="1">
        <v>4</v>
      </c>
      <c r="E5" s="1">
        <v>5</v>
      </c>
      <c r="F5" s="60">
        <v>6</v>
      </c>
      <c r="G5" s="61">
        <v>7</v>
      </c>
      <c r="H5" s="62">
        <v>8</v>
      </c>
      <c r="I5" s="62">
        <v>9</v>
      </c>
      <c r="J5" s="60">
        <v>10</v>
      </c>
      <c r="K5" s="75">
        <v>11</v>
      </c>
      <c r="L5" s="76">
        <v>12</v>
      </c>
      <c r="M5" s="76">
        <v>13</v>
      </c>
      <c r="N5" s="77">
        <v>14</v>
      </c>
      <c r="O5" s="61">
        <v>15</v>
      </c>
      <c r="P5" s="62">
        <v>16</v>
      </c>
      <c r="Q5" s="62">
        <v>17</v>
      </c>
      <c r="R5" s="60">
        <v>18</v>
      </c>
    </row>
    <row r="6" spans="1:18" s="9" customFormat="1" ht="18.75" customHeight="1">
      <c r="A6" s="35" t="s">
        <v>0</v>
      </c>
      <c r="B6" s="40" t="s">
        <v>54</v>
      </c>
      <c r="C6" s="45">
        <f t="shared" ref="C6:Q6" si="0">SUM(C7:C11)</f>
        <v>0</v>
      </c>
      <c r="D6" s="15">
        <f t="shared" si="0"/>
        <v>0</v>
      </c>
      <c r="E6" s="15">
        <f t="shared" si="0"/>
        <v>0</v>
      </c>
      <c r="F6" s="66"/>
      <c r="G6" s="65">
        <f t="shared" si="0"/>
        <v>0</v>
      </c>
      <c r="H6" s="64">
        <f t="shared" si="0"/>
        <v>0</v>
      </c>
      <c r="I6" s="64">
        <f t="shared" si="0"/>
        <v>0</v>
      </c>
      <c r="J6" s="64"/>
      <c r="K6" s="78">
        <f t="shared" si="0"/>
        <v>2400</v>
      </c>
      <c r="L6" s="79">
        <f t="shared" si="0"/>
        <v>2400</v>
      </c>
      <c r="M6" s="79">
        <f t="shared" si="0"/>
        <v>2139</v>
      </c>
      <c r="N6" s="131">
        <f>M6/L6</f>
        <v>0.89124999999999999</v>
      </c>
      <c r="O6" s="65">
        <f t="shared" si="0"/>
        <v>0</v>
      </c>
      <c r="P6" s="64">
        <f t="shared" si="0"/>
        <v>0</v>
      </c>
      <c r="Q6" s="64">
        <f t="shared" si="0"/>
        <v>0</v>
      </c>
      <c r="R6" s="66"/>
    </row>
    <row r="7" spans="1:18" ht="18.75" customHeight="1">
      <c r="A7" s="36" t="s">
        <v>1</v>
      </c>
      <c r="B7" s="41" t="s">
        <v>33</v>
      </c>
      <c r="C7" s="46"/>
      <c r="D7" s="16"/>
      <c r="E7" s="16"/>
      <c r="F7" s="74"/>
      <c r="G7" s="68"/>
      <c r="H7" s="67"/>
      <c r="I7" s="67"/>
      <c r="J7" s="67"/>
      <c r="K7" s="80"/>
      <c r="L7" s="81"/>
      <c r="M7" s="81"/>
      <c r="N7" s="133"/>
      <c r="O7" s="68"/>
      <c r="P7" s="67"/>
      <c r="Q7" s="67"/>
      <c r="R7" s="74"/>
    </row>
    <row r="8" spans="1:18" ht="18.75" customHeight="1">
      <c r="A8" s="36" t="s">
        <v>2</v>
      </c>
      <c r="B8" s="41" t="s">
        <v>34</v>
      </c>
      <c r="C8" s="46"/>
      <c r="D8" s="16"/>
      <c r="E8" s="16"/>
      <c r="F8" s="74"/>
      <c r="G8" s="68"/>
      <c r="H8" s="67"/>
      <c r="I8" s="67"/>
      <c r="J8" s="67"/>
      <c r="K8" s="85">
        <v>2400</v>
      </c>
      <c r="L8" s="86">
        <v>2400</v>
      </c>
      <c r="M8" s="86">
        <v>2139</v>
      </c>
      <c r="N8" s="131">
        <f>M8/L8</f>
        <v>0.89124999999999999</v>
      </c>
      <c r="O8" s="68"/>
      <c r="P8" s="67"/>
      <c r="Q8" s="67"/>
      <c r="R8" s="74"/>
    </row>
    <row r="9" spans="1:18" ht="18.75" customHeight="1">
      <c r="A9" s="36" t="s">
        <v>3</v>
      </c>
      <c r="B9" s="41" t="s">
        <v>35</v>
      </c>
      <c r="C9" s="46"/>
      <c r="D9" s="16"/>
      <c r="E9" s="16"/>
      <c r="F9" s="74"/>
      <c r="G9" s="68"/>
      <c r="H9" s="67"/>
      <c r="I9" s="67"/>
      <c r="J9" s="67"/>
      <c r="K9" s="80"/>
      <c r="L9" s="81"/>
      <c r="M9" s="81"/>
      <c r="N9" s="133"/>
      <c r="O9" s="68"/>
      <c r="P9" s="67"/>
      <c r="Q9" s="67"/>
      <c r="R9" s="74"/>
    </row>
    <row r="10" spans="1:18" ht="18.75" customHeight="1">
      <c r="A10" s="36" t="s">
        <v>4</v>
      </c>
      <c r="B10" s="42" t="s">
        <v>36</v>
      </c>
      <c r="C10" s="46"/>
      <c r="D10" s="16"/>
      <c r="E10" s="16"/>
      <c r="F10" s="74"/>
      <c r="G10" s="68"/>
      <c r="H10" s="67"/>
      <c r="I10" s="67"/>
      <c r="J10" s="67"/>
      <c r="K10" s="80"/>
      <c r="L10" s="81"/>
      <c r="M10" s="81"/>
      <c r="N10" s="133"/>
      <c r="O10" s="68"/>
      <c r="P10" s="67"/>
      <c r="Q10" s="67"/>
      <c r="R10" s="74"/>
    </row>
    <row r="11" spans="1:18" ht="18.75" customHeight="1">
      <c r="A11" s="36" t="s">
        <v>5</v>
      </c>
      <c r="B11" s="41" t="s">
        <v>37</v>
      </c>
      <c r="C11" s="46"/>
      <c r="D11" s="16"/>
      <c r="E11" s="16"/>
      <c r="F11" s="74"/>
      <c r="G11" s="68"/>
      <c r="H11" s="67"/>
      <c r="I11" s="67"/>
      <c r="J11" s="67"/>
      <c r="K11" s="80"/>
      <c r="L11" s="81"/>
      <c r="M11" s="81"/>
      <c r="N11" s="133"/>
      <c r="O11" s="68"/>
      <c r="P11" s="67"/>
      <c r="Q11" s="67"/>
      <c r="R11" s="74"/>
    </row>
    <row r="12" spans="1:18" s="10" customFormat="1" ht="18.75" customHeight="1">
      <c r="A12" s="35" t="s">
        <v>6</v>
      </c>
      <c r="B12" s="40" t="s">
        <v>31</v>
      </c>
      <c r="C12" s="45">
        <f t="shared" ref="C12:Q12" si="1">SUM(C13:C15)</f>
        <v>0</v>
      </c>
      <c r="D12" s="15">
        <f t="shared" si="1"/>
        <v>0</v>
      </c>
      <c r="E12" s="15">
        <f t="shared" si="1"/>
        <v>0</v>
      </c>
      <c r="F12" s="66"/>
      <c r="G12" s="65">
        <f t="shared" si="1"/>
        <v>0</v>
      </c>
      <c r="H12" s="64">
        <f t="shared" si="1"/>
        <v>0</v>
      </c>
      <c r="I12" s="64">
        <f t="shared" si="1"/>
        <v>0</v>
      </c>
      <c r="J12" s="64"/>
      <c r="K12" s="78">
        <f t="shared" si="1"/>
        <v>0</v>
      </c>
      <c r="L12" s="79">
        <f t="shared" si="1"/>
        <v>0</v>
      </c>
      <c r="M12" s="79">
        <f t="shared" si="1"/>
        <v>0</v>
      </c>
      <c r="N12" s="134"/>
      <c r="O12" s="65">
        <f t="shared" si="1"/>
        <v>0</v>
      </c>
      <c r="P12" s="64">
        <f t="shared" si="1"/>
        <v>0</v>
      </c>
      <c r="Q12" s="64">
        <f t="shared" si="1"/>
        <v>0</v>
      </c>
      <c r="R12" s="66"/>
    </row>
    <row r="13" spans="1:18" ht="18.75" customHeight="1">
      <c r="A13" s="36" t="s">
        <v>7</v>
      </c>
      <c r="B13" s="41" t="s">
        <v>38</v>
      </c>
      <c r="C13" s="46"/>
      <c r="D13" s="16"/>
      <c r="E13" s="16"/>
      <c r="F13" s="74"/>
      <c r="G13" s="68"/>
      <c r="H13" s="67"/>
      <c r="I13" s="67"/>
      <c r="J13" s="67"/>
      <c r="K13" s="80"/>
      <c r="L13" s="81"/>
      <c r="M13" s="81"/>
      <c r="N13" s="133"/>
      <c r="O13" s="68"/>
      <c r="P13" s="67"/>
      <c r="Q13" s="67"/>
      <c r="R13" s="74"/>
    </row>
    <row r="14" spans="1:18" ht="18.75" customHeight="1">
      <c r="A14" s="36" t="s">
        <v>8</v>
      </c>
      <c r="B14" s="41" t="s">
        <v>39</v>
      </c>
      <c r="C14" s="46"/>
      <c r="D14" s="16"/>
      <c r="E14" s="16"/>
      <c r="F14" s="74"/>
      <c r="G14" s="68"/>
      <c r="H14" s="67"/>
      <c r="I14" s="67"/>
      <c r="J14" s="67"/>
      <c r="K14" s="80"/>
      <c r="L14" s="81"/>
      <c r="M14" s="81"/>
      <c r="N14" s="133"/>
      <c r="O14" s="68"/>
      <c r="P14" s="67"/>
      <c r="Q14" s="67"/>
      <c r="R14" s="74"/>
    </row>
    <row r="15" spans="1:18" ht="18.75" customHeight="1">
      <c r="A15" s="36" t="s">
        <v>9</v>
      </c>
      <c r="B15" s="41" t="s">
        <v>51</v>
      </c>
      <c r="C15" s="46"/>
      <c r="D15" s="16"/>
      <c r="E15" s="16"/>
      <c r="F15" s="74"/>
      <c r="G15" s="68"/>
      <c r="H15" s="67"/>
      <c r="I15" s="67"/>
      <c r="J15" s="67"/>
      <c r="K15" s="80"/>
      <c r="L15" s="81"/>
      <c r="M15" s="81"/>
      <c r="N15" s="133"/>
      <c r="O15" s="68"/>
      <c r="P15" s="67"/>
      <c r="Q15" s="67"/>
      <c r="R15" s="74"/>
    </row>
    <row r="16" spans="1:18" ht="18.75" customHeight="1">
      <c r="A16" s="35" t="s">
        <v>10</v>
      </c>
      <c r="B16" s="40" t="s">
        <v>32</v>
      </c>
      <c r="C16" s="45">
        <f t="shared" ref="C16:Q16" si="2">SUM(C17:C19)</f>
        <v>339</v>
      </c>
      <c r="D16" s="15">
        <f t="shared" si="2"/>
        <v>339</v>
      </c>
      <c r="E16" s="15">
        <f t="shared" si="2"/>
        <v>245</v>
      </c>
      <c r="F16" s="131">
        <f>E16/D16</f>
        <v>0.72271386430678464</v>
      </c>
      <c r="G16" s="65">
        <f t="shared" si="2"/>
        <v>0</v>
      </c>
      <c r="H16" s="64">
        <f t="shared" si="2"/>
        <v>0</v>
      </c>
      <c r="I16" s="64">
        <f t="shared" si="2"/>
        <v>0</v>
      </c>
      <c r="J16" s="64"/>
      <c r="K16" s="78">
        <f t="shared" si="2"/>
        <v>0</v>
      </c>
      <c r="L16" s="79">
        <f t="shared" si="2"/>
        <v>0</v>
      </c>
      <c r="M16" s="79">
        <f t="shared" si="2"/>
        <v>0</v>
      </c>
      <c r="N16" s="131"/>
      <c r="O16" s="65">
        <f t="shared" si="2"/>
        <v>0</v>
      </c>
      <c r="P16" s="64">
        <f t="shared" si="2"/>
        <v>0</v>
      </c>
      <c r="Q16" s="64">
        <f t="shared" si="2"/>
        <v>0</v>
      </c>
      <c r="R16" s="66"/>
    </row>
    <row r="17" spans="1:18" ht="18.75" customHeight="1">
      <c r="A17" s="36" t="s">
        <v>11</v>
      </c>
      <c r="B17" s="41" t="s">
        <v>40</v>
      </c>
      <c r="C17" s="47"/>
      <c r="D17" s="17"/>
      <c r="E17" s="16"/>
      <c r="F17" s="74"/>
      <c r="G17" s="69"/>
      <c r="H17" s="70"/>
      <c r="I17" s="67"/>
      <c r="J17" s="67"/>
      <c r="K17" s="80"/>
      <c r="L17" s="81"/>
      <c r="M17" s="81"/>
      <c r="N17" s="133"/>
      <c r="O17" s="69"/>
      <c r="P17" s="70"/>
      <c r="Q17" s="67"/>
      <c r="R17" s="74"/>
    </row>
    <row r="18" spans="1:18" ht="18.75" customHeight="1">
      <c r="A18" s="36" t="s">
        <v>12</v>
      </c>
      <c r="B18" s="41" t="s">
        <v>52</v>
      </c>
      <c r="C18" s="46">
        <v>339</v>
      </c>
      <c r="D18" s="16">
        <v>339</v>
      </c>
      <c r="E18" s="16">
        <v>245</v>
      </c>
      <c r="F18" s="131">
        <f>E18/D18</f>
        <v>0.72271386430678464</v>
      </c>
      <c r="G18" s="68"/>
      <c r="H18" s="67"/>
      <c r="I18" s="67"/>
      <c r="J18" s="67"/>
      <c r="K18" s="80"/>
      <c r="L18" s="81"/>
      <c r="M18" s="81"/>
      <c r="N18" s="131"/>
      <c r="O18" s="68"/>
      <c r="P18" s="67"/>
      <c r="Q18" s="67"/>
      <c r="R18" s="74"/>
    </row>
    <row r="19" spans="1:18" ht="18.75" customHeight="1">
      <c r="A19" s="36" t="s">
        <v>13</v>
      </c>
      <c r="B19" s="41" t="s">
        <v>41</v>
      </c>
      <c r="C19" s="47"/>
      <c r="D19" s="17"/>
      <c r="E19" s="16"/>
      <c r="F19" s="74"/>
      <c r="G19" s="69"/>
      <c r="H19" s="70"/>
      <c r="I19" s="67"/>
      <c r="J19" s="67"/>
      <c r="K19" s="80"/>
      <c r="L19" s="81"/>
      <c r="M19" s="81"/>
      <c r="N19" s="133"/>
      <c r="O19" s="69"/>
      <c r="P19" s="70"/>
      <c r="Q19" s="67"/>
      <c r="R19" s="74"/>
    </row>
    <row r="20" spans="1:18" s="10" customFormat="1" ht="18.75" customHeight="1">
      <c r="A20" s="35" t="s">
        <v>14</v>
      </c>
      <c r="B20" s="40" t="s">
        <v>42</v>
      </c>
      <c r="C20" s="45">
        <f t="shared" ref="C20:Q20" si="3">SUM(C21+C22)</f>
        <v>0</v>
      </c>
      <c r="D20" s="15">
        <f t="shared" si="3"/>
        <v>0</v>
      </c>
      <c r="E20" s="15">
        <f t="shared" si="3"/>
        <v>0</v>
      </c>
      <c r="F20" s="66"/>
      <c r="G20" s="65">
        <f t="shared" si="3"/>
        <v>0</v>
      </c>
      <c r="H20" s="64">
        <f t="shared" si="3"/>
        <v>0</v>
      </c>
      <c r="I20" s="64">
        <f t="shared" si="3"/>
        <v>0</v>
      </c>
      <c r="J20" s="64"/>
      <c r="K20" s="78">
        <f t="shared" si="3"/>
        <v>0</v>
      </c>
      <c r="L20" s="79">
        <f t="shared" si="3"/>
        <v>0</v>
      </c>
      <c r="M20" s="79">
        <f t="shared" si="3"/>
        <v>0</v>
      </c>
      <c r="N20" s="134"/>
      <c r="O20" s="65">
        <f t="shared" si="3"/>
        <v>0</v>
      </c>
      <c r="P20" s="64">
        <f t="shared" si="3"/>
        <v>0</v>
      </c>
      <c r="Q20" s="64">
        <f t="shared" si="3"/>
        <v>0</v>
      </c>
      <c r="R20" s="66"/>
    </row>
    <row r="21" spans="1:18" ht="18.75" customHeight="1">
      <c r="A21" s="36" t="s">
        <v>15</v>
      </c>
      <c r="B21" s="41" t="s">
        <v>43</v>
      </c>
      <c r="C21" s="46"/>
      <c r="D21" s="16"/>
      <c r="E21" s="16"/>
      <c r="F21" s="74"/>
      <c r="G21" s="68"/>
      <c r="H21" s="67"/>
      <c r="I21" s="67"/>
      <c r="J21" s="67"/>
      <c r="K21" s="80"/>
      <c r="L21" s="81"/>
      <c r="M21" s="81"/>
      <c r="N21" s="133"/>
      <c r="O21" s="68"/>
      <c r="P21" s="67"/>
      <c r="Q21" s="67"/>
      <c r="R21" s="74"/>
    </row>
    <row r="22" spans="1:18" s="10" customFormat="1" ht="18.75" customHeight="1">
      <c r="A22" s="36" t="s">
        <v>16</v>
      </c>
      <c r="B22" s="41" t="s">
        <v>44</v>
      </c>
      <c r="C22" s="46"/>
      <c r="D22" s="16"/>
      <c r="E22" s="16"/>
      <c r="F22" s="74"/>
      <c r="G22" s="68"/>
      <c r="H22" s="67"/>
      <c r="I22" s="67"/>
      <c r="J22" s="67"/>
      <c r="K22" s="80"/>
      <c r="L22" s="81"/>
      <c r="M22" s="81"/>
      <c r="N22" s="133"/>
      <c r="O22" s="68"/>
      <c r="P22" s="67"/>
      <c r="Q22" s="67"/>
      <c r="R22" s="74"/>
    </row>
    <row r="23" spans="1:18" ht="18.75" customHeight="1">
      <c r="A23" s="35" t="s">
        <v>17</v>
      </c>
      <c r="B23" s="40" t="s">
        <v>45</v>
      </c>
      <c r="C23" s="45">
        <f t="shared" ref="C23:Q23" si="4">SUM(C24+C25+C26)</f>
        <v>0</v>
      </c>
      <c r="D23" s="15">
        <f t="shared" si="4"/>
        <v>0</v>
      </c>
      <c r="E23" s="15">
        <f t="shared" si="4"/>
        <v>0</v>
      </c>
      <c r="F23" s="66"/>
      <c r="G23" s="65">
        <f t="shared" si="4"/>
        <v>0</v>
      </c>
      <c r="H23" s="64">
        <f t="shared" si="4"/>
        <v>0</v>
      </c>
      <c r="I23" s="64">
        <f t="shared" si="4"/>
        <v>0</v>
      </c>
      <c r="J23" s="64"/>
      <c r="K23" s="78">
        <f t="shared" si="4"/>
        <v>0</v>
      </c>
      <c r="L23" s="79">
        <f t="shared" si="4"/>
        <v>0</v>
      </c>
      <c r="M23" s="79">
        <f t="shared" si="4"/>
        <v>0</v>
      </c>
      <c r="N23" s="134"/>
      <c r="O23" s="65">
        <f t="shared" si="4"/>
        <v>0</v>
      </c>
      <c r="P23" s="64">
        <f t="shared" si="4"/>
        <v>0</v>
      </c>
      <c r="Q23" s="64">
        <f t="shared" si="4"/>
        <v>0</v>
      </c>
      <c r="R23" s="66"/>
    </row>
    <row r="24" spans="1:18" ht="18.75" customHeight="1">
      <c r="A24" s="36" t="s">
        <v>18</v>
      </c>
      <c r="B24" s="41" t="s">
        <v>46</v>
      </c>
      <c r="C24" s="46"/>
      <c r="D24" s="16"/>
      <c r="E24" s="16"/>
      <c r="F24" s="74"/>
      <c r="G24" s="68"/>
      <c r="H24" s="67"/>
      <c r="I24" s="67"/>
      <c r="J24" s="67"/>
      <c r="K24" s="80"/>
      <c r="L24" s="81"/>
      <c r="M24" s="81"/>
      <c r="N24" s="133"/>
      <c r="O24" s="68"/>
      <c r="P24" s="67"/>
      <c r="Q24" s="67"/>
      <c r="R24" s="74"/>
    </row>
    <row r="25" spans="1:18" ht="18.75" customHeight="1">
      <c r="A25" s="36" t="s">
        <v>19</v>
      </c>
      <c r="B25" s="41" t="s">
        <v>49</v>
      </c>
      <c r="C25" s="46"/>
      <c r="D25" s="16"/>
      <c r="E25" s="16"/>
      <c r="F25" s="74"/>
      <c r="G25" s="68"/>
      <c r="H25" s="67"/>
      <c r="I25" s="67"/>
      <c r="J25" s="67"/>
      <c r="K25" s="80"/>
      <c r="L25" s="81"/>
      <c r="M25" s="81"/>
      <c r="N25" s="133"/>
      <c r="O25" s="68"/>
      <c r="P25" s="67"/>
      <c r="Q25" s="67"/>
      <c r="R25" s="74"/>
    </row>
    <row r="26" spans="1:18" ht="18.75" customHeight="1">
      <c r="A26" s="36" t="s">
        <v>20</v>
      </c>
      <c r="B26" s="41" t="s">
        <v>47</v>
      </c>
      <c r="C26" s="46"/>
      <c r="D26" s="16"/>
      <c r="E26" s="16"/>
      <c r="F26" s="74"/>
      <c r="G26" s="68"/>
      <c r="H26" s="67"/>
      <c r="I26" s="67"/>
      <c r="J26" s="67"/>
      <c r="K26" s="80"/>
      <c r="L26" s="81"/>
      <c r="M26" s="81"/>
      <c r="N26" s="133"/>
      <c r="O26" s="68"/>
      <c r="P26" s="67"/>
      <c r="Q26" s="67"/>
      <c r="R26" s="74"/>
    </row>
    <row r="27" spans="1:18" s="10" customFormat="1" ht="18.75" customHeight="1">
      <c r="A27" s="35" t="s">
        <v>21</v>
      </c>
      <c r="B27" s="40" t="s">
        <v>48</v>
      </c>
      <c r="C27" s="45">
        <f t="shared" ref="C27:Q27" si="5">C6+C12+C16+C20+C23</f>
        <v>339</v>
      </c>
      <c r="D27" s="15">
        <f t="shared" si="5"/>
        <v>339</v>
      </c>
      <c r="E27" s="15">
        <f t="shared" si="5"/>
        <v>245</v>
      </c>
      <c r="F27" s="131">
        <f>E27/D27</f>
        <v>0.72271386430678464</v>
      </c>
      <c r="G27" s="65">
        <f t="shared" si="5"/>
        <v>0</v>
      </c>
      <c r="H27" s="64">
        <f t="shared" si="5"/>
        <v>0</v>
      </c>
      <c r="I27" s="64">
        <f t="shared" si="5"/>
        <v>0</v>
      </c>
      <c r="J27" s="64"/>
      <c r="K27" s="78">
        <f t="shared" si="5"/>
        <v>2400</v>
      </c>
      <c r="L27" s="79">
        <f t="shared" si="5"/>
        <v>2400</v>
      </c>
      <c r="M27" s="79">
        <f t="shared" si="5"/>
        <v>2139</v>
      </c>
      <c r="N27" s="131">
        <f>M27/L27</f>
        <v>0.89124999999999999</v>
      </c>
      <c r="O27" s="65">
        <f t="shared" si="5"/>
        <v>0</v>
      </c>
      <c r="P27" s="64">
        <f t="shared" si="5"/>
        <v>0</v>
      </c>
      <c r="Q27" s="64">
        <f t="shared" si="5"/>
        <v>0</v>
      </c>
      <c r="R27" s="66"/>
    </row>
    <row r="28" spans="1:18" ht="18.75" customHeight="1">
      <c r="A28" s="36" t="s">
        <v>22</v>
      </c>
      <c r="B28" s="43" t="s">
        <v>25</v>
      </c>
      <c r="C28" s="46"/>
      <c r="D28" s="16"/>
      <c r="E28" s="16"/>
      <c r="F28" s="74"/>
      <c r="G28" s="68"/>
      <c r="H28" s="67"/>
      <c r="I28" s="67"/>
      <c r="J28" s="67"/>
      <c r="K28" s="80"/>
      <c r="L28" s="81"/>
      <c r="M28" s="81"/>
      <c r="N28" s="133"/>
      <c r="O28" s="68"/>
      <c r="P28" s="67"/>
      <c r="Q28" s="67"/>
      <c r="R28" s="74"/>
    </row>
    <row r="29" spans="1:18" ht="18.75" customHeight="1">
      <c r="A29" s="36" t="s">
        <v>23</v>
      </c>
      <c r="B29" s="43" t="s">
        <v>26</v>
      </c>
      <c r="C29" s="46"/>
      <c r="D29" s="16"/>
      <c r="E29" s="16"/>
      <c r="F29" s="74"/>
      <c r="G29" s="68"/>
      <c r="H29" s="67"/>
      <c r="I29" s="67"/>
      <c r="J29" s="67"/>
      <c r="K29" s="80"/>
      <c r="L29" s="81"/>
      <c r="M29" s="81"/>
      <c r="N29" s="133"/>
      <c r="O29" s="68"/>
      <c r="P29" s="67"/>
      <c r="Q29" s="67"/>
      <c r="R29" s="74"/>
    </row>
    <row r="30" spans="1:18" s="10" customFormat="1" ht="18.75" customHeight="1" thickBot="1">
      <c r="A30" s="37" t="s">
        <v>50</v>
      </c>
      <c r="B30" s="44" t="s">
        <v>53</v>
      </c>
      <c r="C30" s="48">
        <f t="shared" ref="C30:Q30" si="6">SUM(C27:C29)</f>
        <v>339</v>
      </c>
      <c r="D30" s="38">
        <f t="shared" si="6"/>
        <v>339</v>
      </c>
      <c r="E30" s="38">
        <f t="shared" si="6"/>
        <v>245</v>
      </c>
      <c r="F30" s="132">
        <f>E30/D30</f>
        <v>0.72271386430678464</v>
      </c>
      <c r="G30" s="72">
        <f t="shared" si="6"/>
        <v>0</v>
      </c>
      <c r="H30" s="71">
        <f t="shared" si="6"/>
        <v>0</v>
      </c>
      <c r="I30" s="71">
        <f t="shared" si="6"/>
        <v>0</v>
      </c>
      <c r="J30" s="71"/>
      <c r="K30" s="82">
        <f t="shared" si="6"/>
        <v>2400</v>
      </c>
      <c r="L30" s="83">
        <f t="shared" si="6"/>
        <v>2400</v>
      </c>
      <c r="M30" s="83">
        <f t="shared" si="6"/>
        <v>2139</v>
      </c>
      <c r="N30" s="132">
        <f>M30/L30</f>
        <v>0.89124999999999999</v>
      </c>
      <c r="O30" s="72">
        <f t="shared" si="6"/>
        <v>0</v>
      </c>
      <c r="P30" s="71">
        <f t="shared" si="6"/>
        <v>0</v>
      </c>
      <c r="Q30" s="71">
        <f t="shared" si="6"/>
        <v>0</v>
      </c>
      <c r="R30" s="73"/>
    </row>
    <row r="31" spans="1:18" ht="15">
      <c r="A31" s="4"/>
      <c r="C31" s="18"/>
      <c r="D31" s="18"/>
      <c r="E31" s="18"/>
      <c r="F31" s="18"/>
      <c r="G31" s="18"/>
      <c r="H31" s="18"/>
      <c r="J31" s="4"/>
      <c r="L31" s="28"/>
      <c r="M31" s="26" t="s">
        <v>84</v>
      </c>
      <c r="N31" s="29"/>
      <c r="O31" s="29"/>
      <c r="P31" s="29"/>
      <c r="Q31" s="24"/>
      <c r="R31" s="11"/>
    </row>
    <row r="32" spans="1:18" ht="15">
      <c r="D32" s="18"/>
      <c r="E32" s="18"/>
      <c r="F32" s="18"/>
      <c r="G32" s="18"/>
      <c r="I32" s="4"/>
      <c r="L32" s="20"/>
      <c r="M32" s="21" t="s">
        <v>84</v>
      </c>
      <c r="N32" s="26"/>
      <c r="O32" s="26"/>
      <c r="P32" s="26"/>
      <c r="Q32" s="28"/>
      <c r="R32" s="11"/>
    </row>
    <row r="33" spans="3:18" ht="15">
      <c r="C33" s="18"/>
      <c r="D33" s="18"/>
      <c r="E33" s="18" t="s">
        <v>84</v>
      </c>
      <c r="F33" s="18"/>
      <c r="G33" s="29"/>
      <c r="L33" s="28"/>
      <c r="M33" s="21" t="s">
        <v>84</v>
      </c>
      <c r="N33" s="21"/>
      <c r="O33" s="21"/>
      <c r="P33" s="21"/>
      <c r="Q33" s="20"/>
      <c r="R33" s="11"/>
    </row>
    <row r="34" spans="3:18" ht="15">
      <c r="C34" s="19"/>
      <c r="D34" s="19"/>
      <c r="E34" s="19"/>
      <c r="F34" s="19"/>
      <c r="G34" s="28"/>
      <c r="H34" s="21"/>
      <c r="M34" t="s">
        <v>84</v>
      </c>
      <c r="N34" s="21"/>
      <c r="O34" s="21"/>
      <c r="P34" s="21"/>
      <c r="Q34" s="28"/>
      <c r="R34" s="11"/>
    </row>
  </sheetData>
  <mergeCells count="8">
    <mergeCell ref="K3:N3"/>
    <mergeCell ref="O3:R3"/>
    <mergeCell ref="M1:Q1"/>
    <mergeCell ref="A2:A4"/>
    <mergeCell ref="B2:B4"/>
    <mergeCell ref="C2:R2"/>
    <mergeCell ref="C3:F3"/>
    <mergeCell ref="G3:J3"/>
  </mergeCells>
  <phoneticPr fontId="14" type="noConversion"/>
  <printOptions horizontalCentered="1"/>
  <pageMargins left="0.19685039370078741" right="0.19685039370078741" top="0.78740157480314965" bottom="0.19685039370078741" header="0.51181102362204722" footer="0.31496062992125984"/>
  <pageSetup paperSize="9" scale="75" orientation="landscape" horizontalDpi="240" verticalDpi="144" r:id="rId1"/>
  <headerFooter alignWithMargins="0">
    <oddHeader>&amp;L&amp;14
&amp;C&amp;14 2011. III. negyedévi bevételek szakfeladatonként</oddHeader>
    <oddFooter>&amp;C- 6 -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R35"/>
  <sheetViews>
    <sheetView view="pageLayout" zoomScale="75" zoomScaleNormal="100" zoomScaleSheetLayoutView="75" zoomScalePageLayoutView="75" workbookViewId="0">
      <selection activeCell="S14" sqref="S14"/>
    </sheetView>
  </sheetViews>
  <sheetFormatPr defaultRowHeight="12.75"/>
  <cols>
    <col min="1" max="1" width="3.85546875" customWidth="1"/>
    <col min="2" max="2" width="45.5703125" customWidth="1"/>
    <col min="3" max="4" width="8.7109375" customWidth="1"/>
    <col min="5" max="5" width="9.7109375" customWidth="1"/>
    <col min="6" max="7" width="8.7109375" customWidth="1"/>
    <col min="8" max="8" width="8.140625" customWidth="1"/>
    <col min="9" max="9" width="9.5703125" customWidth="1"/>
    <col min="10" max="11" width="8.7109375" customWidth="1"/>
    <col min="12" max="12" width="8.140625" customWidth="1"/>
    <col min="13" max="13" width="9.42578125" customWidth="1"/>
    <col min="14" max="15" width="8.7109375" customWidth="1"/>
    <col min="16" max="16" width="8.140625" customWidth="1"/>
    <col min="17" max="17" width="9.42578125" customWidth="1"/>
    <col min="18" max="18" width="8.42578125" customWidth="1"/>
  </cols>
  <sheetData>
    <row r="1" spans="1:18" ht="21" customHeight="1" thickBot="1">
      <c r="C1" s="145"/>
      <c r="D1" s="161"/>
      <c r="E1" s="161"/>
      <c r="F1" s="161"/>
      <c r="G1" s="161"/>
      <c r="M1" s="143" t="s">
        <v>28</v>
      </c>
      <c r="N1" s="143"/>
      <c r="O1" s="143"/>
      <c r="P1" s="143"/>
      <c r="Q1" s="143"/>
      <c r="R1" s="12"/>
    </row>
    <row r="2" spans="1:18" ht="18" customHeight="1" thickBot="1">
      <c r="A2" s="138" t="s">
        <v>30</v>
      </c>
      <c r="B2" s="147" t="s">
        <v>24</v>
      </c>
      <c r="C2" s="158" t="s">
        <v>61</v>
      </c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59"/>
      <c r="R2" s="160"/>
    </row>
    <row r="3" spans="1:18" ht="17.25" customHeight="1">
      <c r="A3" s="146"/>
      <c r="B3" s="162"/>
      <c r="C3" s="150" t="s">
        <v>72</v>
      </c>
      <c r="D3" s="151"/>
      <c r="E3" s="151"/>
      <c r="F3" s="152"/>
      <c r="G3" s="150" t="s">
        <v>73</v>
      </c>
      <c r="H3" s="151"/>
      <c r="I3" s="151"/>
      <c r="J3" s="152"/>
      <c r="K3" s="150" t="s">
        <v>74</v>
      </c>
      <c r="L3" s="151"/>
      <c r="M3" s="151"/>
      <c r="N3" s="152"/>
      <c r="O3" s="150" t="s">
        <v>75</v>
      </c>
      <c r="P3" s="151"/>
      <c r="Q3" s="151"/>
      <c r="R3" s="152"/>
    </row>
    <row r="4" spans="1:18" ht="33" customHeight="1">
      <c r="A4" s="139"/>
      <c r="B4" s="149"/>
      <c r="C4" s="32" t="s">
        <v>121</v>
      </c>
      <c r="D4" s="32" t="s">
        <v>122</v>
      </c>
      <c r="E4" s="32" t="s">
        <v>126</v>
      </c>
      <c r="F4" s="54" t="s">
        <v>142</v>
      </c>
      <c r="G4" s="32" t="s">
        <v>121</v>
      </c>
      <c r="H4" s="32" t="s">
        <v>122</v>
      </c>
      <c r="I4" s="32" t="s">
        <v>126</v>
      </c>
      <c r="J4" s="54" t="s">
        <v>138</v>
      </c>
      <c r="K4" s="32" t="s">
        <v>121</v>
      </c>
      <c r="L4" s="32" t="s">
        <v>122</v>
      </c>
      <c r="M4" s="32" t="s">
        <v>126</v>
      </c>
      <c r="N4" s="54" t="s">
        <v>138</v>
      </c>
      <c r="O4" s="32" t="s">
        <v>121</v>
      </c>
      <c r="P4" s="32" t="s">
        <v>122</v>
      </c>
      <c r="Q4" s="32" t="s">
        <v>126</v>
      </c>
      <c r="R4" s="54" t="s">
        <v>138</v>
      </c>
    </row>
    <row r="5" spans="1:18" s="3" customFormat="1">
      <c r="A5" s="34">
        <v>1</v>
      </c>
      <c r="B5" s="39">
        <v>2</v>
      </c>
      <c r="C5" s="34">
        <v>3</v>
      </c>
      <c r="D5" s="1">
        <v>4</v>
      </c>
      <c r="E5" s="1">
        <v>5</v>
      </c>
      <c r="F5" s="60">
        <v>6</v>
      </c>
      <c r="G5" s="61">
        <v>7</v>
      </c>
      <c r="H5" s="62">
        <v>8</v>
      </c>
      <c r="I5" s="62">
        <v>9</v>
      </c>
      <c r="J5" s="60">
        <v>10</v>
      </c>
      <c r="K5" s="61">
        <v>11</v>
      </c>
      <c r="L5" s="62">
        <v>12</v>
      </c>
      <c r="M5" s="62">
        <v>13</v>
      </c>
      <c r="N5" s="60">
        <v>14</v>
      </c>
      <c r="O5" s="61">
        <v>15</v>
      </c>
      <c r="P5" s="62">
        <v>16</v>
      </c>
      <c r="Q5" s="62">
        <v>17</v>
      </c>
      <c r="R5" s="60">
        <v>18</v>
      </c>
    </row>
    <row r="6" spans="1:18" s="9" customFormat="1" ht="18.75" customHeight="1">
      <c r="A6" s="35" t="s">
        <v>0</v>
      </c>
      <c r="B6" s="40" t="s">
        <v>54</v>
      </c>
      <c r="C6" s="45">
        <f t="shared" ref="C6:Q6" si="0">SUM(C7:C11)</f>
        <v>0</v>
      </c>
      <c r="D6" s="15">
        <f t="shared" si="0"/>
        <v>0</v>
      </c>
      <c r="E6" s="15">
        <f t="shared" si="0"/>
        <v>0</v>
      </c>
      <c r="F6" s="64"/>
      <c r="G6" s="65">
        <f t="shared" si="0"/>
        <v>0</v>
      </c>
      <c r="H6" s="64">
        <f t="shared" si="0"/>
        <v>0</v>
      </c>
      <c r="I6" s="64">
        <f t="shared" si="0"/>
        <v>0</v>
      </c>
      <c r="J6" s="64"/>
      <c r="K6" s="65">
        <f t="shared" si="0"/>
        <v>0</v>
      </c>
      <c r="L6" s="64">
        <f t="shared" si="0"/>
        <v>0</v>
      </c>
      <c r="M6" s="64">
        <f t="shared" si="0"/>
        <v>0</v>
      </c>
      <c r="N6" s="64"/>
      <c r="O6" s="65">
        <f t="shared" si="0"/>
        <v>66</v>
      </c>
      <c r="P6" s="64">
        <f t="shared" si="0"/>
        <v>66</v>
      </c>
      <c r="Q6" s="64">
        <f t="shared" si="0"/>
        <v>7</v>
      </c>
      <c r="R6" s="91">
        <f>Q6/P6</f>
        <v>0.10606060606060606</v>
      </c>
    </row>
    <row r="7" spans="1:18" ht="18.75" customHeight="1">
      <c r="A7" s="36" t="s">
        <v>1</v>
      </c>
      <c r="B7" s="41" t="s">
        <v>33</v>
      </c>
      <c r="C7" s="46"/>
      <c r="D7" s="16"/>
      <c r="E7" s="16"/>
      <c r="F7" s="67"/>
      <c r="G7" s="68"/>
      <c r="H7" s="67"/>
      <c r="I7" s="67"/>
      <c r="J7" s="67"/>
      <c r="K7" s="68"/>
      <c r="L7" s="67"/>
      <c r="M7" s="67"/>
      <c r="N7" s="67"/>
      <c r="O7" s="68"/>
      <c r="P7" s="67"/>
      <c r="Q7" s="67"/>
      <c r="R7" s="74"/>
    </row>
    <row r="8" spans="1:18" ht="18.75" customHeight="1">
      <c r="A8" s="36" t="s">
        <v>2</v>
      </c>
      <c r="B8" s="41" t="s">
        <v>34</v>
      </c>
      <c r="C8" s="46"/>
      <c r="D8" s="16"/>
      <c r="E8" s="16"/>
      <c r="F8" s="67"/>
      <c r="G8" s="68"/>
      <c r="H8" s="67"/>
      <c r="I8" s="67"/>
      <c r="J8" s="67"/>
      <c r="K8" s="68"/>
      <c r="L8" s="67"/>
      <c r="M8" s="67"/>
      <c r="N8" s="67"/>
      <c r="O8" s="68">
        <v>66</v>
      </c>
      <c r="P8" s="67">
        <v>66</v>
      </c>
      <c r="Q8" s="67">
        <v>7</v>
      </c>
      <c r="R8" s="91">
        <f>Q8/P8</f>
        <v>0.10606060606060606</v>
      </c>
    </row>
    <row r="9" spans="1:18" ht="18.75" customHeight="1">
      <c r="A9" s="36" t="s">
        <v>3</v>
      </c>
      <c r="B9" s="41" t="s">
        <v>35</v>
      </c>
      <c r="C9" s="46"/>
      <c r="D9" s="16"/>
      <c r="E9" s="16"/>
      <c r="F9" s="67"/>
      <c r="G9" s="68"/>
      <c r="H9" s="67"/>
      <c r="I9" s="67"/>
      <c r="J9" s="67"/>
      <c r="K9" s="68"/>
      <c r="L9" s="67"/>
      <c r="M9" s="67"/>
      <c r="N9" s="67"/>
      <c r="O9" s="68"/>
      <c r="P9" s="67"/>
      <c r="Q9" s="67"/>
      <c r="R9" s="74"/>
    </row>
    <row r="10" spans="1:18" ht="18.75" customHeight="1">
      <c r="A10" s="36" t="s">
        <v>4</v>
      </c>
      <c r="B10" s="42" t="s">
        <v>36</v>
      </c>
      <c r="C10" s="46"/>
      <c r="D10" s="16"/>
      <c r="E10" s="16"/>
      <c r="F10" s="67"/>
      <c r="G10" s="68"/>
      <c r="H10" s="67"/>
      <c r="I10" s="67"/>
      <c r="J10" s="67"/>
      <c r="K10" s="68"/>
      <c r="L10" s="67"/>
      <c r="M10" s="67"/>
      <c r="N10" s="67"/>
      <c r="O10" s="68"/>
      <c r="P10" s="67"/>
      <c r="Q10" s="67"/>
      <c r="R10" s="74"/>
    </row>
    <row r="11" spans="1:18" ht="18.75" customHeight="1">
      <c r="A11" s="36" t="s">
        <v>5</v>
      </c>
      <c r="B11" s="41" t="s">
        <v>37</v>
      </c>
      <c r="C11" s="46"/>
      <c r="D11" s="16"/>
      <c r="E11" s="16"/>
      <c r="F11" s="67"/>
      <c r="G11" s="68"/>
      <c r="H11" s="67"/>
      <c r="I11" s="67"/>
      <c r="J11" s="67"/>
      <c r="K11" s="68"/>
      <c r="L11" s="67"/>
      <c r="M11" s="67"/>
      <c r="N11" s="67"/>
      <c r="O11" s="68"/>
      <c r="P11" s="67"/>
      <c r="Q11" s="67"/>
      <c r="R11" s="74"/>
    </row>
    <row r="12" spans="1:18" s="10" customFormat="1" ht="18.75" customHeight="1">
      <c r="A12" s="35" t="s">
        <v>6</v>
      </c>
      <c r="B12" s="40" t="s">
        <v>31</v>
      </c>
      <c r="C12" s="45">
        <f t="shared" ref="C12:Q12" si="1">SUM(C13:C15)</f>
        <v>0</v>
      </c>
      <c r="D12" s="15">
        <f t="shared" si="1"/>
        <v>0</v>
      </c>
      <c r="E12" s="15">
        <f t="shared" si="1"/>
        <v>0</v>
      </c>
      <c r="F12" s="64"/>
      <c r="G12" s="65">
        <f t="shared" si="1"/>
        <v>0</v>
      </c>
      <c r="H12" s="64">
        <f t="shared" si="1"/>
        <v>0</v>
      </c>
      <c r="I12" s="64">
        <f t="shared" si="1"/>
        <v>0</v>
      </c>
      <c r="J12" s="64"/>
      <c r="K12" s="65">
        <f t="shared" si="1"/>
        <v>0</v>
      </c>
      <c r="L12" s="64">
        <f t="shared" si="1"/>
        <v>0</v>
      </c>
      <c r="M12" s="64">
        <f t="shared" si="1"/>
        <v>0</v>
      </c>
      <c r="N12" s="64"/>
      <c r="O12" s="65">
        <f t="shared" si="1"/>
        <v>0</v>
      </c>
      <c r="P12" s="64">
        <f t="shared" si="1"/>
        <v>0</v>
      </c>
      <c r="Q12" s="64">
        <f t="shared" si="1"/>
        <v>0</v>
      </c>
      <c r="R12" s="66"/>
    </row>
    <row r="13" spans="1:18" ht="18.75" customHeight="1">
      <c r="A13" s="36" t="s">
        <v>7</v>
      </c>
      <c r="B13" s="41" t="s">
        <v>38</v>
      </c>
      <c r="C13" s="46"/>
      <c r="D13" s="16"/>
      <c r="E13" s="16"/>
      <c r="F13" s="67"/>
      <c r="G13" s="68"/>
      <c r="H13" s="67"/>
      <c r="I13" s="67"/>
      <c r="J13" s="67"/>
      <c r="K13" s="68"/>
      <c r="L13" s="67"/>
      <c r="M13" s="67"/>
      <c r="N13" s="67"/>
      <c r="O13" s="68"/>
      <c r="P13" s="67"/>
      <c r="Q13" s="67"/>
      <c r="R13" s="74"/>
    </row>
    <row r="14" spans="1:18" ht="18.75" customHeight="1">
      <c r="A14" s="36" t="s">
        <v>8</v>
      </c>
      <c r="B14" s="41" t="s">
        <v>39</v>
      </c>
      <c r="C14" s="46"/>
      <c r="D14" s="16"/>
      <c r="E14" s="16"/>
      <c r="F14" s="67"/>
      <c r="G14" s="68"/>
      <c r="H14" s="67"/>
      <c r="I14" s="67"/>
      <c r="J14" s="67"/>
      <c r="K14" s="68"/>
      <c r="L14" s="67"/>
      <c r="M14" s="67"/>
      <c r="N14" s="67"/>
      <c r="O14" s="68"/>
      <c r="P14" s="67"/>
      <c r="Q14" s="67"/>
      <c r="R14" s="74"/>
    </row>
    <row r="15" spans="1:18" ht="18.75" customHeight="1">
      <c r="A15" s="36" t="s">
        <v>9</v>
      </c>
      <c r="B15" s="41" t="s">
        <v>51</v>
      </c>
      <c r="C15" s="46"/>
      <c r="D15" s="16"/>
      <c r="E15" s="16"/>
      <c r="F15" s="67"/>
      <c r="G15" s="68"/>
      <c r="H15" s="67"/>
      <c r="I15" s="67"/>
      <c r="J15" s="67"/>
      <c r="K15" s="68"/>
      <c r="L15" s="67"/>
      <c r="M15" s="67"/>
      <c r="N15" s="67"/>
      <c r="O15" s="68"/>
      <c r="P15" s="67"/>
      <c r="Q15" s="67"/>
      <c r="R15" s="74"/>
    </row>
    <row r="16" spans="1:18" ht="18.75" customHeight="1">
      <c r="A16" s="35" t="s">
        <v>10</v>
      </c>
      <c r="B16" s="40" t="s">
        <v>32</v>
      </c>
      <c r="C16" s="45">
        <f t="shared" ref="C16:Q16" si="2">SUM(C17:C19)</f>
        <v>0</v>
      </c>
      <c r="D16" s="15">
        <f t="shared" si="2"/>
        <v>0</v>
      </c>
      <c r="E16" s="15">
        <f t="shared" si="2"/>
        <v>0</v>
      </c>
      <c r="F16" s="64"/>
      <c r="G16" s="65">
        <f t="shared" si="2"/>
        <v>0</v>
      </c>
      <c r="H16" s="64">
        <f t="shared" si="2"/>
        <v>0</v>
      </c>
      <c r="I16" s="64">
        <f t="shared" si="2"/>
        <v>0</v>
      </c>
      <c r="J16" s="64"/>
      <c r="K16" s="65">
        <f t="shared" si="2"/>
        <v>2588</v>
      </c>
      <c r="L16" s="64">
        <f t="shared" si="2"/>
        <v>2588</v>
      </c>
      <c r="M16" s="64">
        <f t="shared" si="2"/>
        <v>1463</v>
      </c>
      <c r="N16" s="91">
        <f>M16/L16</f>
        <v>0.56530139103554866</v>
      </c>
      <c r="O16" s="65">
        <f t="shared" si="2"/>
        <v>0</v>
      </c>
      <c r="P16" s="64">
        <f t="shared" si="2"/>
        <v>0</v>
      </c>
      <c r="Q16" s="64">
        <f t="shared" si="2"/>
        <v>0</v>
      </c>
      <c r="R16" s="66"/>
    </row>
    <row r="17" spans="1:18" ht="18.75" customHeight="1">
      <c r="A17" s="36" t="s">
        <v>11</v>
      </c>
      <c r="B17" s="41" t="s">
        <v>40</v>
      </c>
      <c r="C17" s="47"/>
      <c r="D17" s="17"/>
      <c r="E17" s="16"/>
      <c r="F17" s="67"/>
      <c r="G17" s="69"/>
      <c r="H17" s="70"/>
      <c r="I17" s="67"/>
      <c r="J17" s="67"/>
      <c r="K17" s="69"/>
      <c r="L17" s="70"/>
      <c r="M17" s="67"/>
      <c r="N17" s="67"/>
      <c r="O17" s="69"/>
      <c r="P17" s="70"/>
      <c r="Q17" s="67"/>
      <c r="R17" s="74"/>
    </row>
    <row r="18" spans="1:18" ht="18.75" customHeight="1">
      <c r="A18" s="36" t="s">
        <v>12</v>
      </c>
      <c r="B18" s="41" t="s">
        <v>52</v>
      </c>
      <c r="C18" s="46"/>
      <c r="D18" s="16"/>
      <c r="E18" s="16"/>
      <c r="F18" s="67"/>
      <c r="G18" s="68"/>
      <c r="H18" s="67">
        <v>0</v>
      </c>
      <c r="I18" s="67"/>
      <c r="J18" s="67"/>
      <c r="K18" s="68">
        <v>2588</v>
      </c>
      <c r="L18" s="67">
        <v>2588</v>
      </c>
      <c r="M18" s="67">
        <v>1463</v>
      </c>
      <c r="N18" s="91">
        <f>M18/L18</f>
        <v>0.56530139103554866</v>
      </c>
      <c r="O18" s="68"/>
      <c r="P18" s="67"/>
      <c r="Q18" s="67"/>
      <c r="R18" s="74"/>
    </row>
    <row r="19" spans="1:18" ht="18.75" customHeight="1">
      <c r="A19" s="36" t="s">
        <v>13</v>
      </c>
      <c r="B19" s="41" t="s">
        <v>41</v>
      </c>
      <c r="C19" s="47"/>
      <c r="D19" s="17"/>
      <c r="E19" s="16"/>
      <c r="F19" s="67"/>
      <c r="G19" s="69"/>
      <c r="H19" s="70"/>
      <c r="I19" s="67"/>
      <c r="J19" s="67"/>
      <c r="K19" s="69"/>
      <c r="L19" s="70"/>
      <c r="M19" s="67"/>
      <c r="N19" s="67"/>
      <c r="O19" s="69"/>
      <c r="P19" s="70"/>
      <c r="Q19" s="67"/>
      <c r="R19" s="74"/>
    </row>
    <row r="20" spans="1:18" s="10" customFormat="1" ht="18.75" customHeight="1">
      <c r="A20" s="35" t="s">
        <v>14</v>
      </c>
      <c r="B20" s="40" t="s">
        <v>42</v>
      </c>
      <c r="C20" s="45">
        <f t="shared" ref="C20:Q20" si="3">SUM(C21+C22)</f>
        <v>0</v>
      </c>
      <c r="D20" s="15">
        <f t="shared" si="3"/>
        <v>0</v>
      </c>
      <c r="E20" s="15">
        <f t="shared" si="3"/>
        <v>0</v>
      </c>
      <c r="F20" s="64"/>
      <c r="G20" s="65">
        <f t="shared" si="3"/>
        <v>0</v>
      </c>
      <c r="H20" s="64">
        <f t="shared" si="3"/>
        <v>0</v>
      </c>
      <c r="I20" s="64">
        <f t="shared" si="3"/>
        <v>0</v>
      </c>
      <c r="J20" s="64"/>
      <c r="K20" s="65">
        <f t="shared" si="3"/>
        <v>0</v>
      </c>
      <c r="L20" s="64">
        <f t="shared" si="3"/>
        <v>0</v>
      </c>
      <c r="M20" s="64">
        <f t="shared" si="3"/>
        <v>0</v>
      </c>
      <c r="N20" s="64"/>
      <c r="O20" s="65">
        <f t="shared" si="3"/>
        <v>0</v>
      </c>
      <c r="P20" s="64">
        <f t="shared" si="3"/>
        <v>0</v>
      </c>
      <c r="Q20" s="64">
        <f t="shared" si="3"/>
        <v>0</v>
      </c>
      <c r="R20" s="66"/>
    </row>
    <row r="21" spans="1:18" ht="18.75" customHeight="1">
      <c r="A21" s="36" t="s">
        <v>15</v>
      </c>
      <c r="B21" s="41" t="s">
        <v>43</v>
      </c>
      <c r="C21" s="46"/>
      <c r="D21" s="16"/>
      <c r="E21" s="16"/>
      <c r="F21" s="67"/>
      <c r="G21" s="68"/>
      <c r="H21" s="67"/>
      <c r="I21" s="67"/>
      <c r="J21" s="67"/>
      <c r="K21" s="68"/>
      <c r="L21" s="67"/>
      <c r="M21" s="67"/>
      <c r="N21" s="67"/>
      <c r="O21" s="68"/>
      <c r="P21" s="67"/>
      <c r="Q21" s="67"/>
      <c r="R21" s="74"/>
    </row>
    <row r="22" spans="1:18" s="10" customFormat="1" ht="18.75" customHeight="1">
      <c r="A22" s="36" t="s">
        <v>16</v>
      </c>
      <c r="B22" s="41" t="s">
        <v>44</v>
      </c>
      <c r="C22" s="46"/>
      <c r="D22" s="16"/>
      <c r="E22" s="16"/>
      <c r="F22" s="67"/>
      <c r="G22" s="68"/>
      <c r="H22" s="67"/>
      <c r="I22" s="67"/>
      <c r="J22" s="67"/>
      <c r="K22" s="68"/>
      <c r="L22" s="67"/>
      <c r="M22" s="67"/>
      <c r="N22" s="67"/>
      <c r="O22" s="68"/>
      <c r="P22" s="67"/>
      <c r="Q22" s="67"/>
      <c r="R22" s="74"/>
    </row>
    <row r="23" spans="1:18" ht="18.75" customHeight="1">
      <c r="A23" s="35" t="s">
        <v>17</v>
      </c>
      <c r="B23" s="40" t="s">
        <v>45</v>
      </c>
      <c r="C23" s="45">
        <f t="shared" ref="C23:Q23" si="4">SUM(C24+C25+C26)</f>
        <v>0</v>
      </c>
      <c r="D23" s="15">
        <f t="shared" si="4"/>
        <v>0</v>
      </c>
      <c r="E23" s="15">
        <f t="shared" si="4"/>
        <v>0</v>
      </c>
      <c r="F23" s="64"/>
      <c r="G23" s="65">
        <f t="shared" si="4"/>
        <v>0</v>
      </c>
      <c r="H23" s="64">
        <f t="shared" si="4"/>
        <v>0</v>
      </c>
      <c r="I23" s="64">
        <f t="shared" si="4"/>
        <v>0</v>
      </c>
      <c r="J23" s="64"/>
      <c r="K23" s="65">
        <f t="shared" si="4"/>
        <v>0</v>
      </c>
      <c r="L23" s="64">
        <f t="shared" si="4"/>
        <v>0</v>
      </c>
      <c r="M23" s="64">
        <f t="shared" si="4"/>
        <v>0</v>
      </c>
      <c r="N23" s="64"/>
      <c r="O23" s="65">
        <f t="shared" si="4"/>
        <v>0</v>
      </c>
      <c r="P23" s="64">
        <f t="shared" si="4"/>
        <v>0</v>
      </c>
      <c r="Q23" s="64">
        <f t="shared" si="4"/>
        <v>0</v>
      </c>
      <c r="R23" s="66"/>
    </row>
    <row r="24" spans="1:18" ht="18.75" customHeight="1">
      <c r="A24" s="36" t="s">
        <v>18</v>
      </c>
      <c r="B24" s="41" t="s">
        <v>46</v>
      </c>
      <c r="C24" s="46"/>
      <c r="D24" s="16"/>
      <c r="E24" s="16"/>
      <c r="F24" s="67"/>
      <c r="G24" s="68"/>
      <c r="H24" s="67"/>
      <c r="I24" s="67"/>
      <c r="J24" s="67"/>
      <c r="K24" s="68"/>
      <c r="L24" s="67"/>
      <c r="M24" s="67"/>
      <c r="N24" s="67"/>
      <c r="O24" s="68"/>
      <c r="P24" s="67"/>
      <c r="Q24" s="67"/>
      <c r="R24" s="74"/>
    </row>
    <row r="25" spans="1:18" ht="18.75" customHeight="1">
      <c r="A25" s="36" t="s">
        <v>19</v>
      </c>
      <c r="B25" s="41" t="s">
        <v>49</v>
      </c>
      <c r="C25" s="46"/>
      <c r="D25" s="16"/>
      <c r="E25" s="16"/>
      <c r="F25" s="67"/>
      <c r="G25" s="68"/>
      <c r="H25" s="67"/>
      <c r="I25" s="67"/>
      <c r="J25" s="67"/>
      <c r="K25" s="68"/>
      <c r="L25" s="67"/>
      <c r="M25" s="67"/>
      <c r="N25" s="67"/>
      <c r="O25" s="68"/>
      <c r="P25" s="67"/>
      <c r="Q25" s="67"/>
      <c r="R25" s="74"/>
    </row>
    <row r="26" spans="1:18" ht="18.75" customHeight="1">
      <c r="A26" s="36" t="s">
        <v>20</v>
      </c>
      <c r="B26" s="41" t="s">
        <v>47</v>
      </c>
      <c r="C26" s="46"/>
      <c r="D26" s="16"/>
      <c r="E26" s="16"/>
      <c r="F26" s="67"/>
      <c r="G26" s="68"/>
      <c r="H26" s="67"/>
      <c r="I26" s="67"/>
      <c r="J26" s="67"/>
      <c r="K26" s="68"/>
      <c r="L26" s="67"/>
      <c r="M26" s="67"/>
      <c r="N26" s="67"/>
      <c r="O26" s="68"/>
      <c r="P26" s="67"/>
      <c r="Q26" s="67"/>
      <c r="R26" s="74"/>
    </row>
    <row r="27" spans="1:18" s="10" customFormat="1" ht="18.75" customHeight="1">
      <c r="A27" s="35" t="s">
        <v>21</v>
      </c>
      <c r="B27" s="40" t="s">
        <v>48</v>
      </c>
      <c r="C27" s="45">
        <f t="shared" ref="C27:Q27" si="5">C6+C12+C16+C20+C23</f>
        <v>0</v>
      </c>
      <c r="D27" s="15">
        <f t="shared" si="5"/>
        <v>0</v>
      </c>
      <c r="E27" s="15">
        <f t="shared" si="5"/>
        <v>0</v>
      </c>
      <c r="F27" s="64"/>
      <c r="G27" s="65">
        <f t="shared" si="5"/>
        <v>0</v>
      </c>
      <c r="H27" s="64">
        <f t="shared" si="5"/>
        <v>0</v>
      </c>
      <c r="I27" s="64">
        <f t="shared" si="5"/>
        <v>0</v>
      </c>
      <c r="J27" s="64"/>
      <c r="K27" s="65">
        <f t="shared" si="5"/>
        <v>2588</v>
      </c>
      <c r="L27" s="64">
        <f t="shared" si="5"/>
        <v>2588</v>
      </c>
      <c r="M27" s="64">
        <f t="shared" si="5"/>
        <v>1463</v>
      </c>
      <c r="N27" s="91">
        <f>M27/L27</f>
        <v>0.56530139103554866</v>
      </c>
      <c r="O27" s="65">
        <f t="shared" si="5"/>
        <v>66</v>
      </c>
      <c r="P27" s="64">
        <f t="shared" si="5"/>
        <v>66</v>
      </c>
      <c r="Q27" s="64">
        <f t="shared" si="5"/>
        <v>7</v>
      </c>
      <c r="R27" s="91">
        <f>Q27/P27</f>
        <v>0.10606060606060606</v>
      </c>
    </row>
    <row r="28" spans="1:18" ht="18.75" customHeight="1">
      <c r="A28" s="36" t="s">
        <v>22</v>
      </c>
      <c r="B28" s="43" t="s">
        <v>25</v>
      </c>
      <c r="C28" s="46"/>
      <c r="D28" s="16"/>
      <c r="E28" s="16"/>
      <c r="F28" s="67"/>
      <c r="G28" s="68"/>
      <c r="H28" s="67"/>
      <c r="I28" s="67"/>
      <c r="J28" s="67"/>
      <c r="K28" s="68"/>
      <c r="L28" s="67"/>
      <c r="M28" s="67"/>
      <c r="N28" s="67"/>
      <c r="O28" s="68"/>
      <c r="P28" s="67"/>
      <c r="Q28" s="67"/>
      <c r="R28" s="74"/>
    </row>
    <row r="29" spans="1:18" ht="18.75" customHeight="1">
      <c r="A29" s="36" t="s">
        <v>23</v>
      </c>
      <c r="B29" s="43" t="s">
        <v>26</v>
      </c>
      <c r="C29" s="46"/>
      <c r="D29" s="16"/>
      <c r="E29" s="16"/>
      <c r="F29" s="67"/>
      <c r="G29" s="68"/>
      <c r="H29" s="67"/>
      <c r="I29" s="67"/>
      <c r="J29" s="67"/>
      <c r="K29" s="68"/>
      <c r="L29" s="67"/>
      <c r="M29" s="67"/>
      <c r="N29" s="67"/>
      <c r="O29" s="68"/>
      <c r="P29" s="67"/>
      <c r="Q29" s="67"/>
      <c r="R29" s="74"/>
    </row>
    <row r="30" spans="1:18" s="10" customFormat="1" ht="18.75" customHeight="1" thickBot="1">
      <c r="A30" s="37" t="s">
        <v>50</v>
      </c>
      <c r="B30" s="44" t="s">
        <v>53</v>
      </c>
      <c r="C30" s="48">
        <f t="shared" ref="C30:Q30" si="6">SUM(C27:C29)</f>
        <v>0</v>
      </c>
      <c r="D30" s="38">
        <f t="shared" si="6"/>
        <v>0</v>
      </c>
      <c r="E30" s="38">
        <f t="shared" si="6"/>
        <v>0</v>
      </c>
      <c r="F30" s="71"/>
      <c r="G30" s="72">
        <f t="shared" si="6"/>
        <v>0</v>
      </c>
      <c r="H30" s="71">
        <f t="shared" si="6"/>
        <v>0</v>
      </c>
      <c r="I30" s="71">
        <f t="shared" si="6"/>
        <v>0</v>
      </c>
      <c r="J30" s="71"/>
      <c r="K30" s="72">
        <f t="shared" si="6"/>
        <v>2588</v>
      </c>
      <c r="L30" s="71">
        <f t="shared" si="6"/>
        <v>2588</v>
      </c>
      <c r="M30" s="71">
        <f t="shared" si="6"/>
        <v>1463</v>
      </c>
      <c r="N30" s="93">
        <f>M30/L30</f>
        <v>0.56530139103554866</v>
      </c>
      <c r="O30" s="72">
        <f t="shared" si="6"/>
        <v>66</v>
      </c>
      <c r="P30" s="71">
        <f t="shared" si="6"/>
        <v>66</v>
      </c>
      <c r="Q30" s="71">
        <f t="shared" si="6"/>
        <v>7</v>
      </c>
      <c r="R30" s="93">
        <f>Q30/P30</f>
        <v>0.10606060606060606</v>
      </c>
    </row>
    <row r="31" spans="1:18" ht="15">
      <c r="A31" s="4"/>
      <c r="B31" s="4"/>
      <c r="C31" s="29"/>
      <c r="D31" s="29"/>
      <c r="E31" s="29"/>
      <c r="F31" s="29"/>
      <c r="G31" s="28" t="str">
        <f>IF(D31=0," ",E31/D31*100)</f>
        <v xml:space="preserve"> </v>
      </c>
      <c r="H31" s="18"/>
      <c r="I31" s="18"/>
      <c r="J31" s="18"/>
      <c r="K31" s="18"/>
      <c r="L31" s="28" t="str">
        <f>IF(I31=0," ",J31/I31*100)</f>
        <v xml:space="preserve"> </v>
      </c>
      <c r="M31" s="18"/>
      <c r="N31" s="18"/>
      <c r="O31" s="18"/>
      <c r="P31" s="18"/>
      <c r="Q31" s="28" t="str">
        <f>IF(O31=0," ",O31/N31*100)</f>
        <v xml:space="preserve"> </v>
      </c>
      <c r="R31" s="11"/>
    </row>
    <row r="32" spans="1:18" ht="15">
      <c r="B32" s="4"/>
      <c r="C32" s="21"/>
      <c r="D32" s="21"/>
      <c r="E32" s="21"/>
      <c r="F32" s="27"/>
      <c r="G32" s="28"/>
      <c r="H32" s="19"/>
      <c r="I32" s="19"/>
      <c r="J32" s="19"/>
      <c r="K32" s="19"/>
      <c r="L32" s="28"/>
      <c r="M32" s="19"/>
      <c r="N32" s="19"/>
      <c r="O32" s="19"/>
      <c r="P32" s="19"/>
      <c r="Q32" s="28"/>
      <c r="R32" s="11"/>
    </row>
    <row r="33" spans="3:18" ht="15">
      <c r="C33" s="21"/>
      <c r="D33" s="21"/>
      <c r="E33" s="21"/>
      <c r="F33" s="21"/>
      <c r="G33" s="28"/>
      <c r="H33" s="18"/>
      <c r="I33" s="18"/>
      <c r="J33" s="18"/>
      <c r="K33" s="18"/>
      <c r="L33" s="28"/>
      <c r="M33" s="19"/>
      <c r="N33" s="19"/>
      <c r="O33" s="19"/>
      <c r="P33" s="19"/>
      <c r="Q33" s="28"/>
      <c r="R33" s="11"/>
    </row>
    <row r="34" spans="3:18" ht="15">
      <c r="C34" s="21"/>
      <c r="D34" s="21"/>
      <c r="E34" s="21"/>
      <c r="F34" s="21"/>
      <c r="G34" s="28"/>
      <c r="H34" s="19"/>
      <c r="I34" s="19"/>
      <c r="J34" s="19"/>
      <c r="K34" s="19"/>
      <c r="L34" s="28"/>
      <c r="M34" s="19"/>
      <c r="N34" s="19"/>
      <c r="O34" s="19"/>
      <c r="P34" s="19"/>
      <c r="Q34" s="28"/>
      <c r="R34" s="11"/>
    </row>
    <row r="35" spans="3:18" ht="15">
      <c r="C35" s="21"/>
      <c r="D35" s="21"/>
      <c r="E35" s="21"/>
      <c r="F35" s="21"/>
      <c r="G35" s="28"/>
    </row>
  </sheetData>
  <mergeCells count="9">
    <mergeCell ref="K3:N3"/>
    <mergeCell ref="O3:R3"/>
    <mergeCell ref="M1:Q1"/>
    <mergeCell ref="A2:A4"/>
    <mergeCell ref="C1:G1"/>
    <mergeCell ref="B2:B4"/>
    <mergeCell ref="C2:R2"/>
    <mergeCell ref="C3:F3"/>
    <mergeCell ref="G3:J3"/>
  </mergeCells>
  <phoneticPr fontId="14" type="noConversion"/>
  <printOptions horizontalCentered="1"/>
  <pageMargins left="0.19685039370078741" right="0.19685039370078741" top="0.78740157480314965" bottom="0.39370078740157483" header="0.51181102362204722" footer="0.31496062992125984"/>
  <pageSetup paperSize="9" scale="75" orientation="landscape" horizontalDpi="240" verticalDpi="144" r:id="rId1"/>
  <headerFooter alignWithMargins="0">
    <oddHeader xml:space="preserve">&amp;L&amp;14
&amp;C&amp;14 2010. III.negyedévi bevételek szakfeladatonként&amp;10
</oddHeader>
    <oddFooter>&amp;C- 7 -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N34"/>
  <sheetViews>
    <sheetView view="pageLayout" zoomScale="75" zoomScaleNormal="100" zoomScaleSheetLayoutView="75" zoomScalePageLayoutView="75" workbookViewId="0">
      <selection activeCell="Q11" sqref="Q11"/>
    </sheetView>
  </sheetViews>
  <sheetFormatPr defaultRowHeight="12.75"/>
  <cols>
    <col min="1" max="1" width="3.85546875" customWidth="1"/>
    <col min="2" max="2" width="45.7109375" customWidth="1"/>
    <col min="3" max="12" width="9.7109375" customWidth="1"/>
    <col min="13" max="13" width="9.5703125" style="4" customWidth="1"/>
    <col min="14" max="14" width="9" style="4" customWidth="1"/>
  </cols>
  <sheetData>
    <row r="1" spans="1:14" ht="21" customHeight="1" thickBot="1">
      <c r="C1" s="145"/>
      <c r="D1" s="161"/>
      <c r="E1" s="161"/>
      <c r="F1" s="161"/>
      <c r="G1" s="161"/>
    </row>
    <row r="2" spans="1:14" ht="17.25" customHeight="1" thickBot="1">
      <c r="A2" s="138" t="s">
        <v>30</v>
      </c>
      <c r="B2" s="147" t="s">
        <v>24</v>
      </c>
      <c r="C2" s="158" t="s">
        <v>61</v>
      </c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60"/>
    </row>
    <row r="3" spans="1:14" ht="17.25" customHeight="1">
      <c r="A3" s="146"/>
      <c r="B3" s="162"/>
      <c r="C3" s="150" t="s">
        <v>76</v>
      </c>
      <c r="D3" s="151"/>
      <c r="E3" s="151"/>
      <c r="F3" s="152"/>
      <c r="G3" s="150" t="s">
        <v>77</v>
      </c>
      <c r="H3" s="151"/>
      <c r="I3" s="151"/>
      <c r="J3" s="152"/>
      <c r="K3" s="163" t="s">
        <v>82</v>
      </c>
      <c r="L3" s="164"/>
      <c r="M3" s="164"/>
      <c r="N3" s="165"/>
    </row>
    <row r="4" spans="1:14" ht="33" customHeight="1">
      <c r="A4" s="139"/>
      <c r="B4" s="149"/>
      <c r="C4" s="32" t="s">
        <v>121</v>
      </c>
      <c r="D4" s="32" t="s">
        <v>122</v>
      </c>
      <c r="E4" s="32" t="s">
        <v>126</v>
      </c>
      <c r="F4" s="54" t="s">
        <v>138</v>
      </c>
      <c r="G4" s="32" t="s">
        <v>121</v>
      </c>
      <c r="H4" s="32" t="s">
        <v>122</v>
      </c>
      <c r="I4" s="32" t="s">
        <v>126</v>
      </c>
      <c r="J4" s="54" t="s">
        <v>138</v>
      </c>
      <c r="K4" s="32" t="s">
        <v>121</v>
      </c>
      <c r="L4" s="32" t="s">
        <v>122</v>
      </c>
      <c r="M4" s="32" t="s">
        <v>126</v>
      </c>
      <c r="N4" s="54" t="s">
        <v>138</v>
      </c>
    </row>
    <row r="5" spans="1:14" s="3" customFormat="1" ht="15.6" customHeight="1">
      <c r="A5" s="34">
        <v>1</v>
      </c>
      <c r="B5" s="39">
        <v>2</v>
      </c>
      <c r="C5" s="34">
        <v>3</v>
      </c>
      <c r="D5" s="1">
        <v>4</v>
      </c>
      <c r="E5" s="1">
        <v>5</v>
      </c>
      <c r="F5" s="60">
        <v>6</v>
      </c>
      <c r="G5" s="61">
        <v>7</v>
      </c>
      <c r="H5" s="62">
        <v>8</v>
      </c>
      <c r="I5" s="62">
        <v>9</v>
      </c>
      <c r="J5" s="60">
        <v>10</v>
      </c>
      <c r="K5" s="61">
        <v>11</v>
      </c>
      <c r="L5" s="62">
        <v>12</v>
      </c>
      <c r="M5" s="62">
        <v>13</v>
      </c>
      <c r="N5" s="60">
        <v>14</v>
      </c>
    </row>
    <row r="6" spans="1:14" s="9" customFormat="1" ht="18.75" customHeight="1">
      <c r="A6" s="35" t="s">
        <v>0</v>
      </c>
      <c r="B6" s="40" t="s">
        <v>54</v>
      </c>
      <c r="C6" s="45">
        <f t="shared" ref="C6:M6" si="0">SUM(C7:C11)</f>
        <v>654</v>
      </c>
      <c r="D6" s="15">
        <f t="shared" si="0"/>
        <v>654</v>
      </c>
      <c r="E6" s="15">
        <f t="shared" si="0"/>
        <v>441</v>
      </c>
      <c r="F6" s="90">
        <f>E6/D6</f>
        <v>0.67431192660550454</v>
      </c>
      <c r="G6" s="65">
        <f t="shared" si="0"/>
        <v>100</v>
      </c>
      <c r="H6" s="64">
        <f t="shared" si="0"/>
        <v>100</v>
      </c>
      <c r="I6" s="64">
        <f t="shared" si="0"/>
        <v>10</v>
      </c>
      <c r="J6" s="90">
        <f>I6/H6</f>
        <v>0.1</v>
      </c>
      <c r="K6" s="65">
        <f t="shared" si="0"/>
        <v>0</v>
      </c>
      <c r="L6" s="64">
        <f t="shared" si="0"/>
        <v>0</v>
      </c>
      <c r="M6" s="64">
        <f t="shared" si="0"/>
        <v>0</v>
      </c>
      <c r="N6" s="66"/>
    </row>
    <row r="7" spans="1:14" ht="18.75" customHeight="1">
      <c r="A7" s="36" t="s">
        <v>1</v>
      </c>
      <c r="B7" s="41" t="s">
        <v>33</v>
      </c>
      <c r="C7" s="46"/>
      <c r="D7" s="16"/>
      <c r="E7" s="16"/>
      <c r="F7" s="67"/>
      <c r="G7" s="68"/>
      <c r="H7" s="67"/>
      <c r="I7" s="67"/>
      <c r="J7" s="67"/>
      <c r="K7" s="68"/>
      <c r="L7" s="67"/>
      <c r="M7" s="67"/>
      <c r="N7" s="74"/>
    </row>
    <row r="8" spans="1:14" ht="18.75" customHeight="1">
      <c r="A8" s="35" t="s">
        <v>2</v>
      </c>
      <c r="B8" s="41" t="s">
        <v>34</v>
      </c>
      <c r="C8" s="46">
        <v>642</v>
      </c>
      <c r="D8" s="16">
        <v>642</v>
      </c>
      <c r="E8" s="16">
        <v>438</v>
      </c>
      <c r="F8" s="90">
        <f>E8/D8</f>
        <v>0.68224299065420557</v>
      </c>
      <c r="G8" s="68">
        <v>100</v>
      </c>
      <c r="H8" s="67">
        <v>100</v>
      </c>
      <c r="I8" s="67">
        <v>10</v>
      </c>
      <c r="J8" s="90">
        <f>I8/H8</f>
        <v>0.1</v>
      </c>
      <c r="K8" s="68"/>
      <c r="L8" s="67"/>
      <c r="M8" s="67"/>
      <c r="N8" s="74"/>
    </row>
    <row r="9" spans="1:14" ht="18.75" customHeight="1">
      <c r="A9" s="36" t="s">
        <v>3</v>
      </c>
      <c r="B9" s="41" t="s">
        <v>35</v>
      </c>
      <c r="C9" s="46">
        <v>12</v>
      </c>
      <c r="D9" s="16">
        <v>12</v>
      </c>
      <c r="E9" s="16">
        <v>3</v>
      </c>
      <c r="F9" s="90">
        <f>E9/D9</f>
        <v>0.25</v>
      </c>
      <c r="G9" s="68"/>
      <c r="H9" s="67"/>
      <c r="I9" s="67"/>
      <c r="J9" s="67"/>
      <c r="K9" s="68"/>
      <c r="L9" s="67"/>
      <c r="M9" s="67"/>
      <c r="N9" s="74"/>
    </row>
    <row r="10" spans="1:14" ht="18.75" customHeight="1">
      <c r="A10" s="35" t="s">
        <v>4</v>
      </c>
      <c r="B10" s="42" t="s">
        <v>36</v>
      </c>
      <c r="C10" s="46"/>
      <c r="D10" s="16"/>
      <c r="E10" s="16"/>
      <c r="F10" s="67"/>
      <c r="G10" s="68"/>
      <c r="H10" s="67"/>
      <c r="I10" s="67"/>
      <c r="J10" s="67"/>
      <c r="K10" s="68"/>
      <c r="L10" s="67"/>
      <c r="M10" s="67"/>
      <c r="N10" s="74"/>
    </row>
    <row r="11" spans="1:14" ht="18.75" customHeight="1">
      <c r="A11" s="36" t="s">
        <v>5</v>
      </c>
      <c r="B11" s="41" t="s">
        <v>37</v>
      </c>
      <c r="C11" s="46"/>
      <c r="D11" s="16"/>
      <c r="E11" s="16"/>
      <c r="F11" s="67"/>
      <c r="G11" s="68"/>
      <c r="H11" s="67"/>
      <c r="I11" s="67"/>
      <c r="J11" s="67"/>
      <c r="K11" s="68"/>
      <c r="L11" s="67"/>
      <c r="M11" s="67"/>
      <c r="N11" s="74"/>
    </row>
    <row r="12" spans="1:14" s="10" customFormat="1" ht="18.75" customHeight="1">
      <c r="A12" s="35" t="s">
        <v>6</v>
      </c>
      <c r="B12" s="40" t="s">
        <v>31</v>
      </c>
      <c r="C12" s="45">
        <f t="shared" ref="C12:M12" si="1">SUM(C13:C15)</f>
        <v>0</v>
      </c>
      <c r="D12" s="15">
        <f t="shared" si="1"/>
        <v>0</v>
      </c>
      <c r="E12" s="15">
        <f t="shared" si="1"/>
        <v>0</v>
      </c>
      <c r="F12" s="64"/>
      <c r="G12" s="65">
        <f t="shared" si="1"/>
        <v>0</v>
      </c>
      <c r="H12" s="64">
        <f t="shared" si="1"/>
        <v>0</v>
      </c>
      <c r="I12" s="64">
        <f t="shared" si="1"/>
        <v>0</v>
      </c>
      <c r="J12" s="64"/>
      <c r="K12" s="65">
        <f t="shared" si="1"/>
        <v>0</v>
      </c>
      <c r="L12" s="64">
        <f t="shared" si="1"/>
        <v>0</v>
      </c>
      <c r="M12" s="64">
        <f t="shared" si="1"/>
        <v>0</v>
      </c>
      <c r="N12" s="66"/>
    </row>
    <row r="13" spans="1:14" ht="18.75" customHeight="1">
      <c r="A13" s="36" t="s">
        <v>7</v>
      </c>
      <c r="B13" s="41" t="s">
        <v>38</v>
      </c>
      <c r="C13" s="46"/>
      <c r="D13" s="16"/>
      <c r="E13" s="16"/>
      <c r="F13" s="67"/>
      <c r="G13" s="68"/>
      <c r="H13" s="67"/>
      <c r="I13" s="67"/>
      <c r="J13" s="67"/>
      <c r="K13" s="68"/>
      <c r="L13" s="67"/>
      <c r="M13" s="67"/>
      <c r="N13" s="74"/>
    </row>
    <row r="14" spans="1:14" ht="18.75" customHeight="1">
      <c r="A14" s="35" t="s">
        <v>8</v>
      </c>
      <c r="B14" s="41" t="s">
        <v>39</v>
      </c>
      <c r="C14" s="46"/>
      <c r="D14" s="16"/>
      <c r="E14" s="16"/>
      <c r="F14" s="67"/>
      <c r="G14" s="68"/>
      <c r="H14" s="67"/>
      <c r="I14" s="67"/>
      <c r="J14" s="67"/>
      <c r="K14" s="68"/>
      <c r="L14" s="67"/>
      <c r="M14" s="67"/>
      <c r="N14" s="74"/>
    </row>
    <row r="15" spans="1:14" ht="18.75" customHeight="1">
      <c r="A15" s="36" t="s">
        <v>9</v>
      </c>
      <c r="B15" s="41" t="s">
        <v>51</v>
      </c>
      <c r="C15" s="46"/>
      <c r="D15" s="16"/>
      <c r="E15" s="16"/>
      <c r="F15" s="67"/>
      <c r="G15" s="68"/>
      <c r="H15" s="67"/>
      <c r="I15" s="67"/>
      <c r="J15" s="67"/>
      <c r="K15" s="68"/>
      <c r="L15" s="67"/>
      <c r="M15" s="67"/>
      <c r="N15" s="74"/>
    </row>
    <row r="16" spans="1:14" ht="18.75" customHeight="1">
      <c r="A16" s="35" t="s">
        <v>10</v>
      </c>
      <c r="B16" s="40" t="s">
        <v>32</v>
      </c>
      <c r="C16" s="45">
        <f t="shared" ref="C16:M16" si="2">SUM(C17:C19)</f>
        <v>0</v>
      </c>
      <c r="D16" s="15">
        <f t="shared" si="2"/>
        <v>0</v>
      </c>
      <c r="E16" s="15">
        <f t="shared" si="2"/>
        <v>0</v>
      </c>
      <c r="F16" s="64"/>
      <c r="G16" s="65">
        <f t="shared" si="2"/>
        <v>0</v>
      </c>
      <c r="H16" s="64">
        <f t="shared" si="2"/>
        <v>0</v>
      </c>
      <c r="I16" s="64">
        <f t="shared" si="2"/>
        <v>0</v>
      </c>
      <c r="J16" s="64"/>
      <c r="K16" s="65">
        <f t="shared" si="2"/>
        <v>0</v>
      </c>
      <c r="L16" s="64">
        <f t="shared" si="2"/>
        <v>0</v>
      </c>
      <c r="M16" s="64">
        <f t="shared" si="2"/>
        <v>0</v>
      </c>
      <c r="N16" s="66"/>
    </row>
    <row r="17" spans="1:14" ht="18.75" customHeight="1">
      <c r="A17" s="36" t="s">
        <v>11</v>
      </c>
      <c r="B17" s="41" t="s">
        <v>40</v>
      </c>
      <c r="C17" s="47"/>
      <c r="D17" s="17"/>
      <c r="E17" s="16"/>
      <c r="F17" s="67"/>
      <c r="G17" s="69"/>
      <c r="H17" s="70"/>
      <c r="I17" s="67"/>
      <c r="J17" s="67"/>
      <c r="K17" s="69"/>
      <c r="L17" s="70"/>
      <c r="M17" s="67"/>
      <c r="N17" s="74"/>
    </row>
    <row r="18" spans="1:14" ht="18.75" customHeight="1">
      <c r="A18" s="35" t="s">
        <v>12</v>
      </c>
      <c r="B18" s="41" t="s">
        <v>52</v>
      </c>
      <c r="C18" s="46"/>
      <c r="D18" s="16"/>
      <c r="E18" s="16"/>
      <c r="F18" s="67"/>
      <c r="G18" s="68"/>
      <c r="H18" s="67"/>
      <c r="I18" s="67"/>
      <c r="J18" s="67"/>
      <c r="K18" s="68"/>
      <c r="L18" s="67"/>
      <c r="M18" s="67"/>
      <c r="N18" s="74"/>
    </row>
    <row r="19" spans="1:14" ht="18.75" customHeight="1">
      <c r="A19" s="36" t="s">
        <v>13</v>
      </c>
      <c r="B19" s="41" t="s">
        <v>41</v>
      </c>
      <c r="C19" s="47"/>
      <c r="D19" s="17"/>
      <c r="E19" s="16"/>
      <c r="F19" s="67"/>
      <c r="G19" s="69"/>
      <c r="H19" s="70"/>
      <c r="I19" s="67"/>
      <c r="J19" s="67"/>
      <c r="K19" s="69"/>
      <c r="L19" s="70"/>
      <c r="M19" s="67"/>
      <c r="N19" s="74"/>
    </row>
    <row r="20" spans="1:14" s="10" customFormat="1" ht="18.75" customHeight="1">
      <c r="A20" s="35" t="s">
        <v>14</v>
      </c>
      <c r="B20" s="40" t="s">
        <v>42</v>
      </c>
      <c r="C20" s="45">
        <f t="shared" ref="C20:M20" si="3">SUM(C21+C22)</f>
        <v>0</v>
      </c>
      <c r="D20" s="15">
        <f t="shared" si="3"/>
        <v>0</v>
      </c>
      <c r="E20" s="15">
        <f t="shared" si="3"/>
        <v>0</v>
      </c>
      <c r="F20" s="64"/>
      <c r="G20" s="65">
        <f t="shared" si="3"/>
        <v>0</v>
      </c>
      <c r="H20" s="64">
        <f t="shared" si="3"/>
        <v>0</v>
      </c>
      <c r="I20" s="64">
        <f t="shared" si="3"/>
        <v>0</v>
      </c>
      <c r="J20" s="64"/>
      <c r="K20" s="65">
        <f t="shared" si="3"/>
        <v>0</v>
      </c>
      <c r="L20" s="64">
        <f t="shared" si="3"/>
        <v>0</v>
      </c>
      <c r="M20" s="64">
        <f t="shared" si="3"/>
        <v>0</v>
      </c>
      <c r="N20" s="66"/>
    </row>
    <row r="21" spans="1:14" ht="18.75" customHeight="1">
      <c r="A21" s="36" t="s">
        <v>15</v>
      </c>
      <c r="B21" s="41" t="s">
        <v>43</v>
      </c>
      <c r="C21" s="46"/>
      <c r="D21" s="16"/>
      <c r="E21" s="16"/>
      <c r="F21" s="67"/>
      <c r="G21" s="68"/>
      <c r="H21" s="67"/>
      <c r="I21" s="67"/>
      <c r="J21" s="67"/>
      <c r="K21" s="68"/>
      <c r="L21" s="67"/>
      <c r="M21" s="67"/>
      <c r="N21" s="74"/>
    </row>
    <row r="22" spans="1:14" s="10" customFormat="1" ht="18.75" customHeight="1">
      <c r="A22" s="35" t="s">
        <v>16</v>
      </c>
      <c r="B22" s="41" t="s">
        <v>44</v>
      </c>
      <c r="C22" s="46"/>
      <c r="D22" s="16"/>
      <c r="E22" s="16"/>
      <c r="F22" s="67"/>
      <c r="G22" s="68"/>
      <c r="H22" s="67"/>
      <c r="I22" s="67"/>
      <c r="J22" s="67"/>
      <c r="K22" s="68"/>
      <c r="L22" s="67"/>
      <c r="M22" s="67"/>
      <c r="N22" s="74"/>
    </row>
    <row r="23" spans="1:14" ht="18.75" customHeight="1">
      <c r="A23" s="36" t="s">
        <v>17</v>
      </c>
      <c r="B23" s="40" t="s">
        <v>45</v>
      </c>
      <c r="C23" s="45">
        <f t="shared" ref="C23:M23" si="4">SUM(C24+C25+C26)</f>
        <v>0</v>
      </c>
      <c r="D23" s="15">
        <f t="shared" si="4"/>
        <v>0</v>
      </c>
      <c r="E23" s="15">
        <f t="shared" si="4"/>
        <v>0</v>
      </c>
      <c r="F23" s="64"/>
      <c r="G23" s="65">
        <f t="shared" si="4"/>
        <v>0</v>
      </c>
      <c r="H23" s="64">
        <f t="shared" si="4"/>
        <v>0</v>
      </c>
      <c r="I23" s="64">
        <f t="shared" si="4"/>
        <v>0</v>
      </c>
      <c r="J23" s="64"/>
      <c r="K23" s="65">
        <f t="shared" si="4"/>
        <v>0</v>
      </c>
      <c r="L23" s="64">
        <f t="shared" si="4"/>
        <v>0</v>
      </c>
      <c r="M23" s="64">
        <f t="shared" si="4"/>
        <v>0</v>
      </c>
      <c r="N23" s="66"/>
    </row>
    <row r="24" spans="1:14" ht="18.75" customHeight="1">
      <c r="A24" s="36" t="s">
        <v>18</v>
      </c>
      <c r="B24" s="41" t="s">
        <v>46</v>
      </c>
      <c r="C24" s="46"/>
      <c r="D24" s="16"/>
      <c r="E24" s="16"/>
      <c r="F24" s="67"/>
      <c r="G24" s="68"/>
      <c r="H24" s="67"/>
      <c r="I24" s="67"/>
      <c r="J24" s="67"/>
      <c r="K24" s="68"/>
      <c r="L24" s="67"/>
      <c r="M24" s="67"/>
      <c r="N24" s="74"/>
    </row>
    <row r="25" spans="1:14" ht="18.75" customHeight="1">
      <c r="A25" s="36" t="s">
        <v>19</v>
      </c>
      <c r="B25" s="41" t="s">
        <v>49</v>
      </c>
      <c r="C25" s="46"/>
      <c r="D25" s="16"/>
      <c r="E25" s="16"/>
      <c r="F25" s="67"/>
      <c r="G25" s="68"/>
      <c r="H25" s="67"/>
      <c r="I25" s="67"/>
      <c r="J25" s="67"/>
      <c r="K25" s="68"/>
      <c r="L25" s="67"/>
      <c r="M25" s="67"/>
      <c r="N25" s="74"/>
    </row>
    <row r="26" spans="1:14" ht="18.75" customHeight="1">
      <c r="A26" s="36" t="s">
        <v>20</v>
      </c>
      <c r="B26" s="41" t="s">
        <v>47</v>
      </c>
      <c r="C26" s="46"/>
      <c r="D26" s="16"/>
      <c r="E26" s="16"/>
      <c r="F26" s="67"/>
      <c r="G26" s="68"/>
      <c r="H26" s="67"/>
      <c r="I26" s="67"/>
      <c r="J26" s="67"/>
      <c r="K26" s="68"/>
      <c r="L26" s="67"/>
      <c r="M26" s="67"/>
      <c r="N26" s="74"/>
    </row>
    <row r="27" spans="1:14" s="10" customFormat="1" ht="18.75" customHeight="1">
      <c r="A27" s="35" t="s">
        <v>21</v>
      </c>
      <c r="B27" s="40" t="s">
        <v>48</v>
      </c>
      <c r="C27" s="45">
        <f t="shared" ref="C27:M27" si="5">C6+C12+C16+C20+C23</f>
        <v>654</v>
      </c>
      <c r="D27" s="15">
        <f t="shared" si="5"/>
        <v>654</v>
      </c>
      <c r="E27" s="15">
        <f t="shared" si="5"/>
        <v>441</v>
      </c>
      <c r="F27" s="90">
        <f>E27/D27</f>
        <v>0.67431192660550454</v>
      </c>
      <c r="G27" s="65">
        <f t="shared" si="5"/>
        <v>100</v>
      </c>
      <c r="H27" s="64">
        <f t="shared" si="5"/>
        <v>100</v>
      </c>
      <c r="I27" s="64">
        <f t="shared" si="5"/>
        <v>10</v>
      </c>
      <c r="J27" s="90">
        <f>I27/H27</f>
        <v>0.1</v>
      </c>
      <c r="K27" s="65">
        <f t="shared" si="5"/>
        <v>0</v>
      </c>
      <c r="L27" s="64">
        <f t="shared" si="5"/>
        <v>0</v>
      </c>
      <c r="M27" s="64">
        <f t="shared" si="5"/>
        <v>0</v>
      </c>
      <c r="N27" s="66"/>
    </row>
    <row r="28" spans="1:14" ht="18.75" customHeight="1">
      <c r="A28" s="36" t="s">
        <v>22</v>
      </c>
      <c r="B28" s="43" t="s">
        <v>25</v>
      </c>
      <c r="C28" s="46"/>
      <c r="D28" s="16"/>
      <c r="E28" s="16"/>
      <c r="F28" s="67"/>
      <c r="G28" s="68"/>
      <c r="H28" s="67"/>
      <c r="I28" s="67"/>
      <c r="J28" s="67"/>
      <c r="K28" s="68"/>
      <c r="L28" s="67"/>
      <c r="M28" s="67"/>
      <c r="N28" s="74"/>
    </row>
    <row r="29" spans="1:14" ht="18.75" customHeight="1">
      <c r="A29" s="36" t="s">
        <v>23</v>
      </c>
      <c r="B29" s="43" t="s">
        <v>26</v>
      </c>
      <c r="C29" s="46"/>
      <c r="D29" s="16"/>
      <c r="E29" s="16"/>
      <c r="F29" s="67"/>
      <c r="G29" s="68"/>
      <c r="H29" s="67"/>
      <c r="I29" s="67"/>
      <c r="J29" s="67"/>
      <c r="K29" s="68"/>
      <c r="L29" s="67"/>
      <c r="M29" s="67"/>
      <c r="N29" s="74"/>
    </row>
    <row r="30" spans="1:14" s="10" customFormat="1" ht="18.75" customHeight="1" thickBot="1">
      <c r="A30" s="37" t="s">
        <v>50</v>
      </c>
      <c r="B30" s="44" t="s">
        <v>53</v>
      </c>
      <c r="C30" s="48">
        <f t="shared" ref="C30:M30" si="6">SUM(C27:C29)</f>
        <v>654</v>
      </c>
      <c r="D30" s="38">
        <f t="shared" si="6"/>
        <v>654</v>
      </c>
      <c r="E30" s="38">
        <f t="shared" si="6"/>
        <v>441</v>
      </c>
      <c r="F30" s="92">
        <f>E30/D30</f>
        <v>0.67431192660550454</v>
      </c>
      <c r="G30" s="72">
        <f t="shared" si="6"/>
        <v>100</v>
      </c>
      <c r="H30" s="71">
        <f t="shared" si="6"/>
        <v>100</v>
      </c>
      <c r="I30" s="71">
        <f t="shared" si="6"/>
        <v>10</v>
      </c>
      <c r="J30" s="92">
        <f>I30/H30</f>
        <v>0.1</v>
      </c>
      <c r="K30" s="72">
        <f t="shared" si="6"/>
        <v>0</v>
      </c>
      <c r="L30" s="71">
        <f t="shared" si="6"/>
        <v>0</v>
      </c>
      <c r="M30" s="71">
        <f t="shared" si="6"/>
        <v>0</v>
      </c>
      <c r="N30" s="73"/>
    </row>
    <row r="31" spans="1:14" ht="15">
      <c r="A31" s="4"/>
      <c r="B31" s="4"/>
      <c r="C31" s="29"/>
      <c r="D31" s="29"/>
      <c r="E31" s="29"/>
      <c r="F31" s="29"/>
      <c r="G31" s="28" t="str">
        <f>IF(D31=0," ",E31/D31*100)</f>
        <v xml:space="preserve"> </v>
      </c>
      <c r="H31" s="18"/>
      <c r="I31" s="18"/>
      <c r="J31" s="18"/>
      <c r="K31" s="18"/>
      <c r="L31" s="28" t="str">
        <f>IF(I31=0," ",J31/I31*100)</f>
        <v xml:space="preserve"> </v>
      </c>
      <c r="M31" s="24"/>
      <c r="N31" s="24"/>
    </row>
    <row r="32" spans="1:14" ht="15">
      <c r="B32" s="21"/>
      <c r="C32" s="21"/>
      <c r="D32" s="27"/>
      <c r="E32" s="27"/>
      <c r="F32" s="27"/>
      <c r="G32" s="28"/>
      <c r="H32" s="21"/>
      <c r="I32" s="21"/>
      <c r="J32" s="21"/>
      <c r="K32" s="21"/>
      <c r="L32" s="28"/>
      <c r="M32" s="20"/>
      <c r="N32" s="20"/>
    </row>
    <row r="33" spans="2:14" ht="15">
      <c r="B33" s="19"/>
      <c r="C33" s="21"/>
      <c r="D33" s="21"/>
      <c r="E33" s="21"/>
      <c r="F33" s="21"/>
      <c r="G33" s="28"/>
      <c r="H33" s="21"/>
      <c r="I33" s="21"/>
      <c r="J33" s="21"/>
      <c r="K33" s="21"/>
      <c r="L33" s="28"/>
      <c r="M33" s="20"/>
      <c r="N33" s="20"/>
    </row>
    <row r="34" spans="2:14" ht="15">
      <c r="B34" s="19"/>
      <c r="C34" s="21"/>
      <c r="D34" s="21"/>
      <c r="E34" s="21"/>
      <c r="F34" s="21"/>
      <c r="G34" s="28" t="str">
        <f>IF(E34=0," ",F34/E34*100)</f>
        <v xml:space="preserve"> </v>
      </c>
      <c r="H34" s="30"/>
      <c r="I34" s="30"/>
      <c r="J34" s="30"/>
      <c r="K34" s="30"/>
      <c r="L34" s="28" t="str">
        <f>IF(J34=0," ",K34/J34*100)</f>
        <v xml:space="preserve"> </v>
      </c>
      <c r="M34" s="20"/>
      <c r="N34" s="20"/>
    </row>
  </sheetData>
  <mergeCells count="7">
    <mergeCell ref="A2:A4"/>
    <mergeCell ref="C1:G1"/>
    <mergeCell ref="B2:B4"/>
    <mergeCell ref="C2:N2"/>
    <mergeCell ref="C3:F3"/>
    <mergeCell ref="G3:J3"/>
    <mergeCell ref="K3:N3"/>
  </mergeCells>
  <phoneticPr fontId="14" type="noConversion"/>
  <printOptions horizontalCentered="1"/>
  <pageMargins left="0.19685039370078741" right="0" top="0.78740157480314965" bottom="0.39370078740157483" header="0.51181102362204722" footer="0.31496062992125984"/>
  <pageSetup paperSize="9" scale="75" orientation="landscape" horizontalDpi="240" verticalDpi="144" r:id="rId1"/>
  <headerFooter alignWithMargins="0">
    <oddHeader>&amp;L&amp;14
&amp;C&amp;14 2011. III. negyedévi bevételek szakfeladatonként</oddHeader>
    <oddFooter>&amp;C- 8 -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N36"/>
  <sheetViews>
    <sheetView view="pageLayout" zoomScale="75" zoomScaleNormal="100" zoomScaleSheetLayoutView="75" zoomScalePageLayoutView="75" workbookViewId="0">
      <selection activeCell="O4" sqref="O4"/>
    </sheetView>
  </sheetViews>
  <sheetFormatPr defaultRowHeight="12.75"/>
  <cols>
    <col min="1" max="1" width="3.85546875" customWidth="1"/>
    <col min="2" max="2" width="45.7109375" customWidth="1"/>
    <col min="3" max="12" width="9.7109375" customWidth="1"/>
    <col min="13" max="13" width="9.7109375" style="4" customWidth="1"/>
    <col min="14" max="14" width="9" style="4" customWidth="1"/>
  </cols>
  <sheetData>
    <row r="1" spans="1:14" ht="21" customHeight="1" thickBot="1">
      <c r="C1" s="145"/>
      <c r="D1" s="161"/>
      <c r="E1" s="161"/>
      <c r="F1" s="161"/>
      <c r="G1" s="161"/>
    </row>
    <row r="2" spans="1:14" ht="17.25" customHeight="1" thickBot="1">
      <c r="A2" s="138" t="s">
        <v>30</v>
      </c>
      <c r="B2" s="170" t="s">
        <v>24</v>
      </c>
      <c r="C2" s="175" t="s">
        <v>78</v>
      </c>
      <c r="D2" s="176"/>
      <c r="E2" s="176"/>
      <c r="F2" s="176"/>
      <c r="G2" s="176"/>
      <c r="H2" s="176"/>
      <c r="I2" s="176"/>
      <c r="J2" s="176"/>
      <c r="K2" s="166" t="s">
        <v>79</v>
      </c>
      <c r="L2" s="153"/>
      <c r="M2" s="153"/>
      <c r="N2" s="154"/>
    </row>
    <row r="3" spans="1:14" ht="17.25" customHeight="1">
      <c r="A3" s="146"/>
      <c r="B3" s="162"/>
      <c r="C3" s="171" t="s">
        <v>80</v>
      </c>
      <c r="D3" s="172"/>
      <c r="E3" s="172"/>
      <c r="F3" s="173"/>
      <c r="G3" s="174" t="s">
        <v>81</v>
      </c>
      <c r="H3" s="172"/>
      <c r="I3" s="172"/>
      <c r="J3" s="172"/>
      <c r="K3" s="167"/>
      <c r="L3" s="168"/>
      <c r="M3" s="168"/>
      <c r="N3" s="169"/>
    </row>
    <row r="4" spans="1:14" ht="34.5" customHeight="1">
      <c r="A4" s="139"/>
      <c r="B4" s="149"/>
      <c r="C4" s="32" t="s">
        <v>121</v>
      </c>
      <c r="D4" s="32" t="s">
        <v>122</v>
      </c>
      <c r="E4" s="32" t="s">
        <v>126</v>
      </c>
      <c r="F4" s="54" t="s">
        <v>138</v>
      </c>
      <c r="G4" s="32" t="s">
        <v>121</v>
      </c>
      <c r="H4" s="32" t="s">
        <v>122</v>
      </c>
      <c r="I4" s="32" t="s">
        <v>126</v>
      </c>
      <c r="J4" s="54" t="s">
        <v>143</v>
      </c>
      <c r="K4" s="32" t="s">
        <v>121</v>
      </c>
      <c r="L4" s="32" t="s">
        <v>122</v>
      </c>
      <c r="M4" s="32" t="s">
        <v>126</v>
      </c>
      <c r="N4" s="54" t="s">
        <v>138</v>
      </c>
    </row>
    <row r="5" spans="1:14" s="3" customFormat="1" ht="15.6" customHeight="1">
      <c r="A5" s="34">
        <v>1</v>
      </c>
      <c r="B5" s="39">
        <v>2</v>
      </c>
      <c r="C5" s="34">
        <v>3</v>
      </c>
      <c r="D5" s="1">
        <v>4</v>
      </c>
      <c r="E5" s="1">
        <v>5</v>
      </c>
      <c r="F5" s="60">
        <v>6</v>
      </c>
      <c r="G5" s="61">
        <v>7</v>
      </c>
      <c r="H5" s="62">
        <v>8</v>
      </c>
      <c r="I5" s="62">
        <v>9</v>
      </c>
      <c r="J5" s="63">
        <v>10</v>
      </c>
      <c r="K5" s="61">
        <v>11</v>
      </c>
      <c r="L5" s="62">
        <v>12</v>
      </c>
      <c r="M5" s="62">
        <v>13</v>
      </c>
      <c r="N5" s="60">
        <v>14</v>
      </c>
    </row>
    <row r="6" spans="1:14" s="9" customFormat="1" ht="18.75" customHeight="1">
      <c r="A6" s="35" t="s">
        <v>0</v>
      </c>
      <c r="B6" s="40" t="s">
        <v>54</v>
      </c>
      <c r="C6" s="45">
        <f t="shared" ref="C6:I6" si="0">SUM(C7:C11)</f>
        <v>43</v>
      </c>
      <c r="D6" s="15">
        <f t="shared" si="0"/>
        <v>43</v>
      </c>
      <c r="E6" s="15">
        <f t="shared" si="0"/>
        <v>0</v>
      </c>
      <c r="F6" s="64"/>
      <c r="G6" s="65">
        <f t="shared" si="0"/>
        <v>17449</v>
      </c>
      <c r="H6" s="64">
        <f t="shared" si="0"/>
        <v>17449</v>
      </c>
      <c r="I6" s="64">
        <f t="shared" si="0"/>
        <v>11059</v>
      </c>
      <c r="J6" s="90">
        <f>I6/H6</f>
        <v>0.63378990200011465</v>
      </c>
      <c r="K6" s="65">
        <f t="shared" ref="K6:M30" si="1">C6+G6</f>
        <v>17492</v>
      </c>
      <c r="L6" s="64">
        <f t="shared" si="1"/>
        <v>17492</v>
      </c>
      <c r="M6" s="64">
        <f t="shared" si="1"/>
        <v>11059</v>
      </c>
      <c r="N6" s="91">
        <f>M6/L6</f>
        <v>0.63223187742968212</v>
      </c>
    </row>
    <row r="7" spans="1:14" ht="18.75" customHeight="1">
      <c r="A7" s="36" t="s">
        <v>1</v>
      </c>
      <c r="B7" s="41" t="s">
        <v>33</v>
      </c>
      <c r="C7" s="46"/>
      <c r="D7" s="16"/>
      <c r="E7" s="16"/>
      <c r="F7" s="67"/>
      <c r="G7" s="68"/>
      <c r="H7" s="67"/>
      <c r="I7" s="67"/>
      <c r="J7" s="67"/>
      <c r="K7" s="65">
        <f t="shared" si="1"/>
        <v>0</v>
      </c>
      <c r="L7" s="64">
        <f t="shared" si="1"/>
        <v>0</v>
      </c>
      <c r="M7" s="64">
        <f t="shared" si="1"/>
        <v>0</v>
      </c>
      <c r="N7" s="91"/>
    </row>
    <row r="8" spans="1:14" ht="18.75" customHeight="1">
      <c r="A8" s="35" t="s">
        <v>2</v>
      </c>
      <c r="B8" s="41" t="s">
        <v>34</v>
      </c>
      <c r="C8" s="46">
        <v>43</v>
      </c>
      <c r="D8" s="16">
        <v>43</v>
      </c>
      <c r="E8" s="16"/>
      <c r="F8" s="67"/>
      <c r="G8" s="68">
        <v>13959</v>
      </c>
      <c r="H8" s="67">
        <v>13959</v>
      </c>
      <c r="I8" s="67">
        <v>9001</v>
      </c>
      <c r="J8" s="90">
        <f>I8/H8</f>
        <v>0.64481696396590016</v>
      </c>
      <c r="K8" s="65">
        <f t="shared" si="1"/>
        <v>14002</v>
      </c>
      <c r="L8" s="64">
        <f t="shared" si="1"/>
        <v>14002</v>
      </c>
      <c r="M8" s="64">
        <f t="shared" si="1"/>
        <v>9001</v>
      </c>
      <c r="N8" s="91">
        <f>M8/L8</f>
        <v>0.64283673760891302</v>
      </c>
    </row>
    <row r="9" spans="1:14" ht="18.75" customHeight="1">
      <c r="A9" s="36" t="s">
        <v>3</v>
      </c>
      <c r="B9" s="41" t="s">
        <v>35</v>
      </c>
      <c r="C9" s="46"/>
      <c r="D9" s="16"/>
      <c r="E9" s="16"/>
      <c r="F9" s="67"/>
      <c r="G9" s="68">
        <v>3490</v>
      </c>
      <c r="H9" s="67">
        <v>3490</v>
      </c>
      <c r="I9" s="67">
        <v>2058</v>
      </c>
      <c r="J9" s="90">
        <f>I9/H9</f>
        <v>0.58968481375358162</v>
      </c>
      <c r="K9" s="65">
        <f t="shared" si="1"/>
        <v>3490</v>
      </c>
      <c r="L9" s="64">
        <f t="shared" si="1"/>
        <v>3490</v>
      </c>
      <c r="M9" s="64">
        <f t="shared" si="1"/>
        <v>2058</v>
      </c>
      <c r="N9" s="91">
        <f>M9/L9</f>
        <v>0.58968481375358162</v>
      </c>
    </row>
    <row r="10" spans="1:14" ht="18.75" customHeight="1">
      <c r="A10" s="35" t="s">
        <v>4</v>
      </c>
      <c r="B10" s="42" t="s">
        <v>36</v>
      </c>
      <c r="C10" s="46"/>
      <c r="D10" s="16"/>
      <c r="E10" s="16"/>
      <c r="F10" s="67"/>
      <c r="G10" s="68"/>
      <c r="H10" s="67"/>
      <c r="I10" s="67"/>
      <c r="J10" s="67"/>
      <c r="K10" s="65">
        <f t="shared" si="1"/>
        <v>0</v>
      </c>
      <c r="L10" s="64">
        <f t="shared" si="1"/>
        <v>0</v>
      </c>
      <c r="M10" s="64">
        <f t="shared" si="1"/>
        <v>0</v>
      </c>
      <c r="N10" s="66"/>
    </row>
    <row r="11" spans="1:14" ht="18.75" customHeight="1">
      <c r="A11" s="36" t="s">
        <v>5</v>
      </c>
      <c r="B11" s="41" t="s">
        <v>37</v>
      </c>
      <c r="C11" s="46"/>
      <c r="D11" s="16"/>
      <c r="E11" s="16"/>
      <c r="F11" s="67"/>
      <c r="G11" s="68"/>
      <c r="H11" s="67"/>
      <c r="I11" s="67"/>
      <c r="J11" s="67"/>
      <c r="K11" s="65">
        <f t="shared" si="1"/>
        <v>0</v>
      </c>
      <c r="L11" s="64">
        <f t="shared" si="1"/>
        <v>0</v>
      </c>
      <c r="M11" s="64">
        <f t="shared" si="1"/>
        <v>0</v>
      </c>
      <c r="N11" s="66"/>
    </row>
    <row r="12" spans="1:14" s="10" customFormat="1" ht="18.75" customHeight="1">
      <c r="A12" s="35" t="s">
        <v>6</v>
      </c>
      <c r="B12" s="40" t="s">
        <v>31</v>
      </c>
      <c r="C12" s="45">
        <f t="shared" ref="C12:I12" si="2">SUM(C13:C15)</f>
        <v>0</v>
      </c>
      <c r="D12" s="15">
        <f t="shared" si="2"/>
        <v>0</v>
      </c>
      <c r="E12" s="15">
        <f t="shared" si="2"/>
        <v>0</v>
      </c>
      <c r="F12" s="64"/>
      <c r="G12" s="65">
        <f t="shared" si="2"/>
        <v>0</v>
      </c>
      <c r="H12" s="64">
        <f t="shared" si="2"/>
        <v>0</v>
      </c>
      <c r="I12" s="64">
        <f t="shared" si="2"/>
        <v>0</v>
      </c>
      <c r="J12" s="64"/>
      <c r="K12" s="65">
        <f t="shared" si="1"/>
        <v>0</v>
      </c>
      <c r="L12" s="64">
        <f t="shared" si="1"/>
        <v>0</v>
      </c>
      <c r="M12" s="64">
        <f t="shared" si="1"/>
        <v>0</v>
      </c>
      <c r="N12" s="66"/>
    </row>
    <row r="13" spans="1:14" ht="18.75" customHeight="1">
      <c r="A13" s="36" t="s">
        <v>7</v>
      </c>
      <c r="B13" s="41" t="s">
        <v>38</v>
      </c>
      <c r="C13" s="46"/>
      <c r="D13" s="16"/>
      <c r="E13" s="16"/>
      <c r="F13" s="67"/>
      <c r="G13" s="68"/>
      <c r="H13" s="67"/>
      <c r="I13" s="67"/>
      <c r="J13" s="67"/>
      <c r="K13" s="65">
        <f t="shared" si="1"/>
        <v>0</v>
      </c>
      <c r="L13" s="64">
        <f t="shared" si="1"/>
        <v>0</v>
      </c>
      <c r="M13" s="64">
        <f t="shared" si="1"/>
        <v>0</v>
      </c>
      <c r="N13" s="66"/>
    </row>
    <row r="14" spans="1:14" ht="18.75" customHeight="1">
      <c r="A14" s="35" t="s">
        <v>8</v>
      </c>
      <c r="B14" s="41" t="s">
        <v>39</v>
      </c>
      <c r="C14" s="46"/>
      <c r="D14" s="16"/>
      <c r="E14" s="16"/>
      <c r="F14" s="67"/>
      <c r="G14" s="68"/>
      <c r="H14" s="67"/>
      <c r="I14" s="67"/>
      <c r="J14" s="67"/>
      <c r="K14" s="65">
        <f t="shared" si="1"/>
        <v>0</v>
      </c>
      <c r="L14" s="64">
        <f t="shared" si="1"/>
        <v>0</v>
      </c>
      <c r="M14" s="64">
        <f t="shared" si="1"/>
        <v>0</v>
      </c>
      <c r="N14" s="66"/>
    </row>
    <row r="15" spans="1:14" ht="18.75" customHeight="1">
      <c r="A15" s="36" t="s">
        <v>9</v>
      </c>
      <c r="B15" s="41" t="s">
        <v>51</v>
      </c>
      <c r="C15" s="46"/>
      <c r="D15" s="16"/>
      <c r="E15" s="16"/>
      <c r="F15" s="67"/>
      <c r="G15" s="68"/>
      <c r="H15" s="67"/>
      <c r="I15" s="67"/>
      <c r="J15" s="67"/>
      <c r="K15" s="65">
        <f t="shared" si="1"/>
        <v>0</v>
      </c>
      <c r="L15" s="64">
        <f t="shared" si="1"/>
        <v>0</v>
      </c>
      <c r="M15" s="64">
        <f t="shared" si="1"/>
        <v>0</v>
      </c>
      <c r="N15" s="66"/>
    </row>
    <row r="16" spans="1:14" ht="18.75" customHeight="1">
      <c r="A16" s="35" t="s">
        <v>10</v>
      </c>
      <c r="B16" s="40" t="s">
        <v>32</v>
      </c>
      <c r="C16" s="45">
        <f t="shared" ref="C16:I16" si="3">SUM(C17:C19)</f>
        <v>0</v>
      </c>
      <c r="D16" s="15">
        <f t="shared" si="3"/>
        <v>0</v>
      </c>
      <c r="E16" s="15">
        <f t="shared" si="3"/>
        <v>0</v>
      </c>
      <c r="F16" s="64"/>
      <c r="G16" s="65">
        <f t="shared" si="3"/>
        <v>0</v>
      </c>
      <c r="H16" s="64">
        <f t="shared" si="3"/>
        <v>0</v>
      </c>
      <c r="I16" s="64">
        <f t="shared" si="3"/>
        <v>0</v>
      </c>
      <c r="J16" s="64"/>
      <c r="K16" s="65">
        <f t="shared" si="1"/>
        <v>0</v>
      </c>
      <c r="L16" s="64">
        <f t="shared" si="1"/>
        <v>0</v>
      </c>
      <c r="M16" s="64">
        <f t="shared" si="1"/>
        <v>0</v>
      </c>
      <c r="N16" s="66"/>
    </row>
    <row r="17" spans="1:14" ht="18.75" customHeight="1">
      <c r="A17" s="36" t="s">
        <v>11</v>
      </c>
      <c r="B17" s="41" t="s">
        <v>40</v>
      </c>
      <c r="C17" s="47"/>
      <c r="D17" s="17"/>
      <c r="E17" s="16"/>
      <c r="F17" s="67"/>
      <c r="G17" s="69"/>
      <c r="H17" s="70"/>
      <c r="I17" s="67"/>
      <c r="J17" s="67"/>
      <c r="K17" s="65">
        <f t="shared" si="1"/>
        <v>0</v>
      </c>
      <c r="L17" s="64">
        <f t="shared" si="1"/>
        <v>0</v>
      </c>
      <c r="M17" s="64">
        <f t="shared" si="1"/>
        <v>0</v>
      </c>
      <c r="N17" s="66"/>
    </row>
    <row r="18" spans="1:14" ht="18.75" customHeight="1">
      <c r="A18" s="35" t="s">
        <v>12</v>
      </c>
      <c r="B18" s="41" t="s">
        <v>52</v>
      </c>
      <c r="C18" s="46"/>
      <c r="D18" s="16"/>
      <c r="E18" s="16"/>
      <c r="F18" s="67"/>
      <c r="G18" s="68"/>
      <c r="H18" s="67"/>
      <c r="I18" s="67"/>
      <c r="J18" s="67"/>
      <c r="K18" s="65">
        <f t="shared" si="1"/>
        <v>0</v>
      </c>
      <c r="L18" s="64">
        <f t="shared" si="1"/>
        <v>0</v>
      </c>
      <c r="M18" s="64">
        <f t="shared" si="1"/>
        <v>0</v>
      </c>
      <c r="N18" s="66"/>
    </row>
    <row r="19" spans="1:14" ht="18.75" customHeight="1">
      <c r="A19" s="36" t="s">
        <v>13</v>
      </c>
      <c r="B19" s="41" t="s">
        <v>41</v>
      </c>
      <c r="C19" s="47"/>
      <c r="D19" s="17"/>
      <c r="E19" s="16"/>
      <c r="F19" s="67"/>
      <c r="G19" s="69"/>
      <c r="H19" s="70"/>
      <c r="I19" s="67"/>
      <c r="J19" s="67"/>
      <c r="K19" s="65">
        <f t="shared" si="1"/>
        <v>0</v>
      </c>
      <c r="L19" s="64">
        <f t="shared" si="1"/>
        <v>0</v>
      </c>
      <c r="M19" s="64">
        <f t="shared" si="1"/>
        <v>0</v>
      </c>
      <c r="N19" s="66"/>
    </row>
    <row r="20" spans="1:14" s="10" customFormat="1" ht="18.75" customHeight="1">
      <c r="A20" s="35" t="s">
        <v>14</v>
      </c>
      <c r="B20" s="40" t="s">
        <v>42</v>
      </c>
      <c r="C20" s="45">
        <f t="shared" ref="C20:I20" si="4">SUM(C21+C22)</f>
        <v>0</v>
      </c>
      <c r="D20" s="15">
        <f t="shared" si="4"/>
        <v>0</v>
      </c>
      <c r="E20" s="15">
        <f t="shared" si="4"/>
        <v>0</v>
      </c>
      <c r="F20" s="64"/>
      <c r="G20" s="65">
        <f t="shared" si="4"/>
        <v>0</v>
      </c>
      <c r="H20" s="64">
        <f t="shared" si="4"/>
        <v>0</v>
      </c>
      <c r="I20" s="64">
        <f t="shared" si="4"/>
        <v>0</v>
      </c>
      <c r="J20" s="64"/>
      <c r="K20" s="65">
        <f t="shared" si="1"/>
        <v>0</v>
      </c>
      <c r="L20" s="64">
        <f t="shared" si="1"/>
        <v>0</v>
      </c>
      <c r="M20" s="64">
        <f t="shared" si="1"/>
        <v>0</v>
      </c>
      <c r="N20" s="66"/>
    </row>
    <row r="21" spans="1:14" ht="18.75" customHeight="1">
      <c r="A21" s="36" t="s">
        <v>15</v>
      </c>
      <c r="B21" s="41" t="s">
        <v>43</v>
      </c>
      <c r="C21" s="46"/>
      <c r="D21" s="16"/>
      <c r="E21" s="16"/>
      <c r="F21" s="67"/>
      <c r="G21" s="68"/>
      <c r="H21" s="67"/>
      <c r="I21" s="67"/>
      <c r="J21" s="67"/>
      <c r="K21" s="65">
        <f t="shared" si="1"/>
        <v>0</v>
      </c>
      <c r="L21" s="64">
        <f t="shared" si="1"/>
        <v>0</v>
      </c>
      <c r="M21" s="64">
        <f t="shared" si="1"/>
        <v>0</v>
      </c>
      <c r="N21" s="66"/>
    </row>
    <row r="22" spans="1:14" s="10" customFormat="1" ht="18.75" customHeight="1">
      <c r="A22" s="35" t="s">
        <v>16</v>
      </c>
      <c r="B22" s="41" t="s">
        <v>44</v>
      </c>
      <c r="C22" s="46"/>
      <c r="D22" s="16"/>
      <c r="E22" s="16"/>
      <c r="F22" s="67"/>
      <c r="G22" s="68"/>
      <c r="H22" s="67"/>
      <c r="I22" s="67"/>
      <c r="J22" s="67"/>
      <c r="K22" s="65">
        <f t="shared" si="1"/>
        <v>0</v>
      </c>
      <c r="L22" s="64">
        <f t="shared" si="1"/>
        <v>0</v>
      </c>
      <c r="M22" s="64">
        <f t="shared" si="1"/>
        <v>0</v>
      </c>
      <c r="N22" s="66"/>
    </row>
    <row r="23" spans="1:14" ht="18.75" customHeight="1">
      <c r="A23" s="36" t="s">
        <v>17</v>
      </c>
      <c r="B23" s="40" t="s">
        <v>45</v>
      </c>
      <c r="C23" s="45">
        <f t="shared" ref="C23:I23" si="5">SUM(C24+C25+C26)</f>
        <v>0</v>
      </c>
      <c r="D23" s="15">
        <f t="shared" si="5"/>
        <v>0</v>
      </c>
      <c r="E23" s="15">
        <f t="shared" si="5"/>
        <v>0</v>
      </c>
      <c r="F23" s="64"/>
      <c r="G23" s="65">
        <f t="shared" si="5"/>
        <v>0</v>
      </c>
      <c r="H23" s="64">
        <f t="shared" si="5"/>
        <v>0</v>
      </c>
      <c r="I23" s="64">
        <f t="shared" si="5"/>
        <v>0</v>
      </c>
      <c r="J23" s="64"/>
      <c r="K23" s="65">
        <f t="shared" si="1"/>
        <v>0</v>
      </c>
      <c r="L23" s="64">
        <f t="shared" si="1"/>
        <v>0</v>
      </c>
      <c r="M23" s="64">
        <f t="shared" si="1"/>
        <v>0</v>
      </c>
      <c r="N23" s="66"/>
    </row>
    <row r="24" spans="1:14" ht="18.75" customHeight="1">
      <c r="A24" s="36" t="s">
        <v>18</v>
      </c>
      <c r="B24" s="41" t="s">
        <v>46</v>
      </c>
      <c r="C24" s="46"/>
      <c r="D24" s="16"/>
      <c r="E24" s="16"/>
      <c r="F24" s="67"/>
      <c r="G24" s="68"/>
      <c r="H24" s="67"/>
      <c r="I24" s="67"/>
      <c r="J24" s="67"/>
      <c r="K24" s="65">
        <f t="shared" si="1"/>
        <v>0</v>
      </c>
      <c r="L24" s="64">
        <f t="shared" si="1"/>
        <v>0</v>
      </c>
      <c r="M24" s="64">
        <f t="shared" si="1"/>
        <v>0</v>
      </c>
      <c r="N24" s="66"/>
    </row>
    <row r="25" spans="1:14" ht="18.75" customHeight="1">
      <c r="A25" s="36" t="s">
        <v>19</v>
      </c>
      <c r="B25" s="41" t="s">
        <v>49</v>
      </c>
      <c r="C25" s="46"/>
      <c r="D25" s="16"/>
      <c r="E25" s="16"/>
      <c r="F25" s="67"/>
      <c r="G25" s="68"/>
      <c r="H25" s="67"/>
      <c r="I25" s="67"/>
      <c r="J25" s="67"/>
      <c r="K25" s="65">
        <f t="shared" si="1"/>
        <v>0</v>
      </c>
      <c r="L25" s="64">
        <f t="shared" si="1"/>
        <v>0</v>
      </c>
      <c r="M25" s="64">
        <f t="shared" si="1"/>
        <v>0</v>
      </c>
      <c r="N25" s="66"/>
    </row>
    <row r="26" spans="1:14" ht="18.75" customHeight="1">
      <c r="A26" s="36" t="s">
        <v>20</v>
      </c>
      <c r="B26" s="41" t="s">
        <v>47</v>
      </c>
      <c r="C26" s="46"/>
      <c r="D26" s="16"/>
      <c r="E26" s="16"/>
      <c r="F26" s="67"/>
      <c r="G26" s="68"/>
      <c r="H26" s="67"/>
      <c r="I26" s="67"/>
      <c r="J26" s="67"/>
      <c r="K26" s="65">
        <f t="shared" si="1"/>
        <v>0</v>
      </c>
      <c r="L26" s="64">
        <f t="shared" si="1"/>
        <v>0</v>
      </c>
      <c r="M26" s="64">
        <f t="shared" si="1"/>
        <v>0</v>
      </c>
      <c r="N26" s="66"/>
    </row>
    <row r="27" spans="1:14" s="10" customFormat="1" ht="18.75" customHeight="1">
      <c r="A27" s="35" t="s">
        <v>21</v>
      </c>
      <c r="B27" s="40" t="s">
        <v>48</v>
      </c>
      <c r="C27" s="45">
        <f t="shared" ref="C27:I27" si="6">C6+C12+C16+C20+C23</f>
        <v>43</v>
      </c>
      <c r="D27" s="15">
        <f t="shared" si="6"/>
        <v>43</v>
      </c>
      <c r="E27" s="15">
        <f t="shared" si="6"/>
        <v>0</v>
      </c>
      <c r="F27" s="64"/>
      <c r="G27" s="65">
        <f t="shared" si="6"/>
        <v>17449</v>
      </c>
      <c r="H27" s="64">
        <f t="shared" si="6"/>
        <v>17449</v>
      </c>
      <c r="I27" s="64">
        <f t="shared" si="6"/>
        <v>11059</v>
      </c>
      <c r="J27" s="90">
        <f>I27/H27</f>
        <v>0.63378990200011465</v>
      </c>
      <c r="K27" s="65">
        <f t="shared" si="1"/>
        <v>17492</v>
      </c>
      <c r="L27" s="64">
        <f t="shared" si="1"/>
        <v>17492</v>
      </c>
      <c r="M27" s="64">
        <f t="shared" si="1"/>
        <v>11059</v>
      </c>
      <c r="N27" s="91">
        <f>M27/L27</f>
        <v>0.63223187742968212</v>
      </c>
    </row>
    <row r="28" spans="1:14" ht="18.75" customHeight="1">
      <c r="A28" s="36" t="s">
        <v>22</v>
      </c>
      <c r="B28" s="43" t="s">
        <v>25</v>
      </c>
      <c r="C28" s="46"/>
      <c r="D28" s="16"/>
      <c r="E28" s="16"/>
      <c r="F28" s="67"/>
      <c r="G28" s="68"/>
      <c r="H28" s="67"/>
      <c r="I28" s="67"/>
      <c r="J28" s="67"/>
      <c r="K28" s="65">
        <f t="shared" si="1"/>
        <v>0</v>
      </c>
      <c r="L28" s="64">
        <f t="shared" si="1"/>
        <v>0</v>
      </c>
      <c r="M28" s="64">
        <f t="shared" si="1"/>
        <v>0</v>
      </c>
      <c r="N28" s="66"/>
    </row>
    <row r="29" spans="1:14" ht="18.75" customHeight="1">
      <c r="A29" s="36" t="s">
        <v>23</v>
      </c>
      <c r="B29" s="43" t="s">
        <v>26</v>
      </c>
      <c r="C29" s="46"/>
      <c r="D29" s="16"/>
      <c r="E29" s="16"/>
      <c r="F29" s="67"/>
      <c r="G29" s="68"/>
      <c r="H29" s="67"/>
      <c r="I29" s="67"/>
      <c r="J29" s="67"/>
      <c r="K29" s="65">
        <f t="shared" si="1"/>
        <v>0</v>
      </c>
      <c r="L29" s="64">
        <f t="shared" si="1"/>
        <v>0</v>
      </c>
      <c r="M29" s="64">
        <f t="shared" si="1"/>
        <v>0</v>
      </c>
      <c r="N29" s="66"/>
    </row>
    <row r="30" spans="1:14" s="10" customFormat="1" ht="18.75" customHeight="1" thickBot="1">
      <c r="A30" s="37" t="s">
        <v>50</v>
      </c>
      <c r="B30" s="44" t="s">
        <v>53</v>
      </c>
      <c r="C30" s="48">
        <f t="shared" ref="C30:I30" si="7">SUM(C27:C29)</f>
        <v>43</v>
      </c>
      <c r="D30" s="38">
        <f t="shared" si="7"/>
        <v>43</v>
      </c>
      <c r="E30" s="38">
        <f t="shared" si="7"/>
        <v>0</v>
      </c>
      <c r="F30" s="71"/>
      <c r="G30" s="72">
        <f t="shared" si="7"/>
        <v>17449</v>
      </c>
      <c r="H30" s="71">
        <f t="shared" si="7"/>
        <v>17449</v>
      </c>
      <c r="I30" s="71">
        <f t="shared" si="7"/>
        <v>11059</v>
      </c>
      <c r="J30" s="92">
        <f>I30/H30</f>
        <v>0.63378990200011465</v>
      </c>
      <c r="K30" s="72">
        <f t="shared" si="1"/>
        <v>17492</v>
      </c>
      <c r="L30" s="71">
        <f t="shared" si="1"/>
        <v>17492</v>
      </c>
      <c r="M30" s="71">
        <f t="shared" si="1"/>
        <v>11059</v>
      </c>
      <c r="N30" s="93">
        <f>M30/L30</f>
        <v>0.63223187742968212</v>
      </c>
    </row>
    <row r="31" spans="1:14" ht="15">
      <c r="A31" s="4"/>
      <c r="B31" s="4"/>
      <c r="C31" s="29"/>
      <c r="D31" s="29"/>
      <c r="E31" s="29"/>
      <c r="F31" s="29"/>
      <c r="G31" s="28" t="str">
        <f>IF(D31=0," ",E31/D31*100)</f>
        <v xml:space="preserve"> </v>
      </c>
      <c r="H31" s="18"/>
      <c r="I31" s="18"/>
      <c r="J31" s="18"/>
      <c r="K31" s="18"/>
      <c r="L31" s="28" t="str">
        <f>IF(I31=0," ",J31/I31*100)</f>
        <v xml:space="preserve"> </v>
      </c>
      <c r="M31" s="24"/>
      <c r="N31" s="24"/>
    </row>
    <row r="32" spans="1:14" ht="15">
      <c r="B32" s="21"/>
      <c r="C32" s="21" t="s">
        <v>84</v>
      </c>
      <c r="D32" s="27"/>
      <c r="E32" s="27" t="s">
        <v>84</v>
      </c>
      <c r="F32" s="27"/>
      <c r="G32" s="28" t="s">
        <v>84</v>
      </c>
      <c r="H32" s="21" t="s">
        <v>84</v>
      </c>
      <c r="I32" s="21"/>
      <c r="J32" s="21"/>
      <c r="K32" s="21"/>
      <c r="L32" s="28"/>
      <c r="M32" s="20"/>
      <c r="N32" s="20"/>
    </row>
    <row r="33" spans="2:14" ht="15">
      <c r="B33" s="19"/>
      <c r="C33" s="21" t="s">
        <v>84</v>
      </c>
      <c r="D33" s="21"/>
      <c r="E33" s="21" t="s">
        <v>84</v>
      </c>
      <c r="F33" s="21"/>
      <c r="G33" s="28" t="s">
        <v>84</v>
      </c>
      <c r="H33" s="21"/>
      <c r="I33" s="21"/>
      <c r="J33" s="21"/>
      <c r="K33" s="21"/>
      <c r="L33" s="28"/>
      <c r="M33" s="20"/>
      <c r="N33" s="20"/>
    </row>
    <row r="34" spans="2:14" ht="15">
      <c r="B34" s="19"/>
      <c r="C34" s="21" t="s">
        <v>84</v>
      </c>
      <c r="D34" s="21"/>
      <c r="E34" s="21" t="s">
        <v>84</v>
      </c>
      <c r="F34" s="21"/>
      <c r="G34" s="28" t="s">
        <v>84</v>
      </c>
      <c r="H34" s="30"/>
      <c r="I34" s="30" t="s">
        <v>84</v>
      </c>
      <c r="J34" s="30"/>
      <c r="K34" s="30"/>
      <c r="L34" s="28" t="str">
        <f>IF(J34=0," ",K34/J34*100)</f>
        <v xml:space="preserve"> </v>
      </c>
      <c r="M34" s="20"/>
      <c r="N34" s="20"/>
    </row>
    <row r="35" spans="2:14">
      <c r="C35" s="27" t="s">
        <v>84</v>
      </c>
      <c r="G35" t="s">
        <v>84</v>
      </c>
    </row>
    <row r="36" spans="2:14" ht="15">
      <c r="G36" s="51" t="s">
        <v>84</v>
      </c>
    </row>
  </sheetData>
  <mergeCells count="7">
    <mergeCell ref="K2:N3"/>
    <mergeCell ref="A2:A4"/>
    <mergeCell ref="C1:G1"/>
    <mergeCell ref="B2:B4"/>
    <mergeCell ref="C3:F3"/>
    <mergeCell ref="G3:J3"/>
    <mergeCell ref="C2:J2"/>
  </mergeCells>
  <phoneticPr fontId="14" type="noConversion"/>
  <printOptions horizontalCentered="1"/>
  <pageMargins left="0.19685039370078741" right="0" top="0.78740157480314965" bottom="0.39370078740157483" header="0.51181102362204722" footer="0.31496062992125984"/>
  <pageSetup paperSize="9" scale="75" orientation="landscape" horizontalDpi="240" verticalDpi="144" r:id="rId1"/>
  <headerFooter alignWithMargins="0">
    <oddHeader>&amp;L&amp;14
&amp;C&amp;14 2011. III. negyedévi bevételek szakfeladatonként</oddHeader>
    <oddFooter>&amp;C- 9 -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11</vt:i4>
      </vt:variant>
      <vt:variant>
        <vt:lpstr>Névvel ellátott tartományok</vt:lpstr>
      </vt:variant>
      <vt:variant>
        <vt:i4>9</vt:i4>
      </vt:variant>
    </vt:vector>
  </HeadingPairs>
  <TitlesOfParts>
    <vt:vector size="20" baseType="lpstr">
      <vt:lpstr>Mindösszesen</vt:lpstr>
      <vt:lpstr>PH összesen</vt:lpstr>
      <vt:lpstr>Hivatal</vt:lpstr>
      <vt:lpstr>Áll.tám</vt:lpstr>
      <vt:lpstr>Mezőőr-Vnő</vt:lpstr>
      <vt:lpstr>Mozg.k-Csana-Sz.étk</vt:lpstr>
      <vt:lpstr>Közh.f-Könyvtár</vt:lpstr>
      <vt:lpstr>Művh-Temető</vt:lpstr>
      <vt:lpstr>Óvoda-konyha</vt:lpstr>
      <vt:lpstr>Hunyadi</vt:lpstr>
      <vt:lpstr>Munka1</vt:lpstr>
      <vt:lpstr>Áll.tám!Nyomtatási_terület</vt:lpstr>
      <vt:lpstr>Hivatal!Nyomtatási_terület</vt:lpstr>
      <vt:lpstr>'Közh.f-Könyvtár'!Nyomtatási_terület</vt:lpstr>
      <vt:lpstr>'Mezőőr-Vnő'!Nyomtatási_terület</vt:lpstr>
      <vt:lpstr>Mindösszesen!Nyomtatási_terület</vt:lpstr>
      <vt:lpstr>'Mozg.k-Csana-Sz.étk'!Nyomtatási_terület</vt:lpstr>
      <vt:lpstr>'Művh-Temető'!Nyomtatási_terület</vt:lpstr>
      <vt:lpstr>'Óvoda-konyha'!Nyomtatási_terület</vt:lpstr>
      <vt:lpstr>'PH összesen'!Nyomtatási_terület</vt:lpstr>
    </vt:vector>
  </TitlesOfParts>
  <Company>Nem azonosított szervezet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04.int.bev.összes.</dc:title>
  <dc:creator>Menyus</dc:creator>
  <cp:lastModifiedBy>Szecsei Imréné</cp:lastModifiedBy>
  <cp:lastPrinted>2011-12-06T11:40:43Z</cp:lastPrinted>
  <dcterms:created xsi:type="dcterms:W3CDTF">2004-01-27T18:12:27Z</dcterms:created>
  <dcterms:modified xsi:type="dcterms:W3CDTF">2011-12-07T09:41:12Z</dcterms:modified>
</cp:coreProperties>
</file>